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15180" windowHeight="7560"/>
  </bookViews>
  <sheets>
    <sheet name="Série_Lorraine" sheetId="4" r:id="rId1"/>
    <sheet name="Série_54" sheetId="5" r:id="rId2"/>
    <sheet name="Série_55" sheetId="6" r:id="rId3"/>
    <sheet name="Série_57" sheetId="7" r:id="rId4"/>
    <sheet name="Série_88" sheetId="8" r:id="rId5"/>
    <sheet name="Tableau_Lorraine" sheetId="9" r:id="rId6"/>
    <sheet name="Tableau_54" sheetId="10" r:id="rId7"/>
    <sheet name="Tableau_55" sheetId="11" r:id="rId8"/>
    <sheet name="Tableau_57" sheetId="12" r:id="rId9"/>
    <sheet name="Tableau_88" sheetId="13" r:id="rId10"/>
  </sheets>
  <calcPr calcId="145621"/>
</workbook>
</file>

<file path=xl/calcChain.xml><?xml version="1.0" encoding="utf-8"?>
<calcChain xmlns="http://schemas.openxmlformats.org/spreadsheetml/2006/main">
  <c r="AB21" i="4" l="1"/>
  <c r="C11" i="9" l="1"/>
  <c r="D11" i="9"/>
  <c r="E11" i="9"/>
  <c r="F11" i="9"/>
  <c r="B11" i="9"/>
  <c r="C9" i="9"/>
  <c r="D9" i="9"/>
  <c r="E9" i="9"/>
  <c r="F9" i="9"/>
  <c r="B9" i="9"/>
  <c r="C11" i="13"/>
  <c r="D11" i="13"/>
  <c r="E11" i="13"/>
  <c r="F11" i="13"/>
  <c r="B11" i="13"/>
  <c r="C9" i="13"/>
  <c r="D9" i="13"/>
  <c r="E9" i="13"/>
  <c r="F9" i="13"/>
  <c r="B9" i="13"/>
  <c r="H11" i="13"/>
  <c r="G11" i="13"/>
  <c r="H10" i="13"/>
  <c r="G10" i="13"/>
  <c r="G9" i="13"/>
  <c r="H8" i="13"/>
  <c r="G8" i="13"/>
  <c r="H7" i="13"/>
  <c r="G7" i="13"/>
  <c r="H6" i="13"/>
  <c r="G6" i="13"/>
  <c r="H5" i="13"/>
  <c r="G5" i="13"/>
  <c r="H11" i="12"/>
  <c r="G11" i="12"/>
  <c r="H10" i="12"/>
  <c r="G10" i="12"/>
  <c r="H9" i="12"/>
  <c r="G9" i="12"/>
  <c r="H8" i="12"/>
  <c r="G8" i="12"/>
  <c r="H7" i="12"/>
  <c r="G7" i="12"/>
  <c r="H6" i="12"/>
  <c r="G6" i="12"/>
  <c r="H5" i="12"/>
  <c r="G5" i="12"/>
  <c r="H11" i="11"/>
  <c r="G11" i="11"/>
  <c r="H10" i="11"/>
  <c r="G10" i="11"/>
  <c r="H9" i="11"/>
  <c r="G9" i="11"/>
  <c r="H8" i="11"/>
  <c r="G8" i="11"/>
  <c r="H7" i="11"/>
  <c r="G7" i="11"/>
  <c r="H6" i="11"/>
  <c r="G6" i="11"/>
  <c r="H5" i="11"/>
  <c r="G5" i="11"/>
  <c r="H6" i="10"/>
  <c r="H7" i="10"/>
  <c r="H8" i="10"/>
  <c r="H9" i="10"/>
  <c r="H10" i="10"/>
  <c r="H11" i="10"/>
  <c r="H5" i="10"/>
  <c r="G6" i="10"/>
  <c r="G7" i="10"/>
  <c r="G8" i="10"/>
  <c r="G9" i="10"/>
  <c r="G10" i="10"/>
  <c r="G11" i="10"/>
  <c r="G5" i="10"/>
  <c r="AV3" i="8"/>
  <c r="AV4" i="8"/>
  <c r="AV5" i="8"/>
  <c r="AV6" i="8"/>
  <c r="AV7" i="8"/>
  <c r="AV8" i="8"/>
  <c r="AV9" i="8"/>
  <c r="AV10" i="8"/>
  <c r="AV11" i="8"/>
  <c r="AV12" i="8"/>
  <c r="AV13" i="8"/>
  <c r="AV14" i="8"/>
  <c r="AV15" i="8"/>
  <c r="AV16" i="8"/>
  <c r="AV17" i="8"/>
  <c r="AV18" i="8"/>
  <c r="AV19" i="8"/>
  <c r="AV2" i="8"/>
  <c r="AV3" i="7"/>
  <c r="AV4" i="7"/>
  <c r="AV5" i="7"/>
  <c r="AV6" i="7"/>
  <c r="AV7" i="7"/>
  <c r="AV8" i="7"/>
  <c r="AV9" i="7"/>
  <c r="AV10" i="7"/>
  <c r="AV11" i="7"/>
  <c r="AV12" i="7"/>
  <c r="AV13" i="7"/>
  <c r="AV14" i="7"/>
  <c r="AV15" i="7"/>
  <c r="AV16" i="7"/>
  <c r="AV17" i="7"/>
  <c r="AV18" i="7"/>
  <c r="AV19" i="7"/>
  <c r="AV2" i="7"/>
  <c r="AV3" i="6"/>
  <c r="AV4" i="6"/>
  <c r="AV5" i="6"/>
  <c r="AV6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" i="6"/>
  <c r="AV3" i="5"/>
  <c r="AV4" i="5"/>
  <c r="AV5" i="5"/>
  <c r="AV6" i="5"/>
  <c r="AV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" i="5"/>
  <c r="AV3" i="4"/>
  <c r="AV4" i="4"/>
  <c r="AV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" i="4"/>
  <c r="C11" i="12"/>
  <c r="D11" i="12"/>
  <c r="E11" i="12"/>
  <c r="F11" i="12"/>
  <c r="B11" i="12"/>
  <c r="C9" i="12"/>
  <c r="D9" i="12"/>
  <c r="E9" i="12"/>
  <c r="F9" i="12"/>
  <c r="B9" i="12"/>
  <c r="C11" i="11"/>
  <c r="D11" i="11"/>
  <c r="E11" i="11"/>
  <c r="F11" i="11"/>
  <c r="B11" i="11"/>
  <c r="C9" i="11"/>
  <c r="D9" i="11"/>
  <c r="E9" i="11"/>
  <c r="F9" i="11"/>
  <c r="B9" i="11"/>
  <c r="C11" i="10"/>
  <c r="D11" i="10"/>
  <c r="E11" i="10"/>
  <c r="F11" i="10"/>
  <c r="B11" i="10"/>
  <c r="C9" i="10"/>
  <c r="D9" i="10"/>
  <c r="E9" i="10"/>
  <c r="F9" i="10"/>
  <c r="B9" i="10"/>
  <c r="G6" i="9"/>
  <c r="G7" i="9"/>
  <c r="G8" i="9"/>
  <c r="G9" i="9"/>
  <c r="G10" i="9"/>
  <c r="G11" i="9"/>
  <c r="G5" i="9"/>
  <c r="H6" i="9"/>
  <c r="H7" i="9"/>
  <c r="H8" i="9"/>
  <c r="H9" i="9"/>
  <c r="H10" i="9"/>
  <c r="H11" i="9"/>
  <c r="H5" i="9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W4" i="4"/>
  <c r="AW3" i="4"/>
  <c r="AW2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C12" i="4"/>
  <c r="C10" i="4" s="1"/>
  <c r="C13" i="4"/>
  <c r="C14" i="4"/>
  <c r="C15" i="4"/>
  <c r="C16" i="4"/>
  <c r="C17" i="4"/>
  <c r="C18" i="4"/>
  <c r="C11" i="4"/>
  <c r="C4" i="4"/>
  <c r="C5" i="4"/>
  <c r="C6" i="4"/>
  <c r="C7" i="4"/>
  <c r="C8" i="4"/>
  <c r="C9" i="4"/>
  <c r="C3" i="4"/>
  <c r="AU10" i="4"/>
  <c r="AU2" i="4"/>
  <c r="AW18" i="8"/>
  <c r="AW17" i="8"/>
  <c r="AW16" i="8"/>
  <c r="AW15" i="8"/>
  <c r="AW14" i="8"/>
  <c r="AW13" i="8"/>
  <c r="AW12" i="8"/>
  <c r="AW11" i="8"/>
  <c r="AW9" i="8"/>
  <c r="AW8" i="8"/>
  <c r="AW7" i="8"/>
  <c r="AW6" i="8"/>
  <c r="AW5" i="8"/>
  <c r="AW4" i="8"/>
  <c r="AW3" i="8"/>
  <c r="AU10" i="8"/>
  <c r="AW10" i="8" s="1"/>
  <c r="AU2" i="8"/>
  <c r="AW2" i="8" s="1"/>
  <c r="AW18" i="7"/>
  <c r="AW17" i="7"/>
  <c r="AW16" i="7"/>
  <c r="AW15" i="7"/>
  <c r="AW14" i="7"/>
  <c r="AW13" i="7"/>
  <c r="AW12" i="7"/>
  <c r="AW11" i="7"/>
  <c r="AW9" i="7"/>
  <c r="AW8" i="7"/>
  <c r="AW7" i="7"/>
  <c r="AW6" i="7"/>
  <c r="AW5" i="7"/>
  <c r="AW4" i="7"/>
  <c r="AW3" i="7"/>
  <c r="AU10" i="7"/>
  <c r="AW10" i="7" s="1"/>
  <c r="AU2" i="7"/>
  <c r="AW2" i="7" s="1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W5" i="6"/>
  <c r="AW4" i="6"/>
  <c r="AW3" i="6"/>
  <c r="AW2" i="6"/>
  <c r="AU10" i="6"/>
  <c r="AU19" i="6" s="1"/>
  <c r="AU2" i="6"/>
  <c r="AW3" i="5"/>
  <c r="AW4" i="5"/>
  <c r="AW5" i="5"/>
  <c r="AW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" i="5"/>
  <c r="AU10" i="5"/>
  <c r="AU2" i="5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AT2" i="8"/>
  <c r="AT19" i="8" s="1"/>
  <c r="AS2" i="8"/>
  <c r="AS19" i="8" s="1"/>
  <c r="AR2" i="8"/>
  <c r="AR19" i="8" s="1"/>
  <c r="AQ2" i="8"/>
  <c r="AQ19" i="8" s="1"/>
  <c r="AP2" i="8"/>
  <c r="AP19" i="8" s="1"/>
  <c r="AO2" i="8"/>
  <c r="AO19" i="8" s="1"/>
  <c r="AN2" i="8"/>
  <c r="AN19" i="8" s="1"/>
  <c r="AM2" i="8"/>
  <c r="AM19" i="8" s="1"/>
  <c r="AL2" i="8"/>
  <c r="AL19" i="8" s="1"/>
  <c r="AK2" i="8"/>
  <c r="AK19" i="8" s="1"/>
  <c r="AJ2" i="8"/>
  <c r="AJ19" i="8" s="1"/>
  <c r="AI2" i="8"/>
  <c r="AI19" i="8" s="1"/>
  <c r="AH2" i="8"/>
  <c r="AH19" i="8" s="1"/>
  <c r="AG2" i="8"/>
  <c r="AG19" i="8" s="1"/>
  <c r="AF2" i="8"/>
  <c r="AF19" i="8" s="1"/>
  <c r="AE2" i="8"/>
  <c r="AE19" i="8" s="1"/>
  <c r="AD2" i="8"/>
  <c r="AD19" i="8" s="1"/>
  <c r="AC2" i="8"/>
  <c r="AC19" i="8" s="1"/>
  <c r="AB2" i="8"/>
  <c r="AB19" i="8" s="1"/>
  <c r="AA2" i="8"/>
  <c r="AA19" i="8" s="1"/>
  <c r="Z2" i="8"/>
  <c r="Z19" i="8" s="1"/>
  <c r="Y2" i="8"/>
  <c r="Y19" i="8" s="1"/>
  <c r="X2" i="8"/>
  <c r="X19" i="8" s="1"/>
  <c r="W2" i="8"/>
  <c r="W19" i="8" s="1"/>
  <c r="V2" i="8"/>
  <c r="V19" i="8" s="1"/>
  <c r="U2" i="8"/>
  <c r="U19" i="8" s="1"/>
  <c r="T2" i="8"/>
  <c r="T19" i="8" s="1"/>
  <c r="S2" i="8"/>
  <c r="S19" i="8" s="1"/>
  <c r="R2" i="8"/>
  <c r="R19" i="8" s="1"/>
  <c r="Q2" i="8"/>
  <c r="Q19" i="8" s="1"/>
  <c r="P2" i="8"/>
  <c r="P19" i="8" s="1"/>
  <c r="O2" i="8"/>
  <c r="O19" i="8" s="1"/>
  <c r="N2" i="8"/>
  <c r="N19" i="8" s="1"/>
  <c r="M2" i="8"/>
  <c r="M19" i="8" s="1"/>
  <c r="L2" i="8"/>
  <c r="L19" i="8" s="1"/>
  <c r="K2" i="8"/>
  <c r="K19" i="8" s="1"/>
  <c r="J2" i="8"/>
  <c r="J19" i="8" s="1"/>
  <c r="I2" i="8"/>
  <c r="I19" i="8" s="1"/>
  <c r="H2" i="8"/>
  <c r="H19" i="8" s="1"/>
  <c r="G2" i="8"/>
  <c r="G19" i="8" s="1"/>
  <c r="F2" i="8"/>
  <c r="F19" i="8" s="1"/>
  <c r="E2" i="8"/>
  <c r="E19" i="8" s="1"/>
  <c r="D2" i="8"/>
  <c r="D19" i="8" s="1"/>
  <c r="C2" i="8"/>
  <c r="C19" i="8" s="1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T2" i="7"/>
  <c r="AT19" i="7" s="1"/>
  <c r="AS2" i="7"/>
  <c r="AS19" i="7" s="1"/>
  <c r="AR2" i="7"/>
  <c r="AR19" i="7" s="1"/>
  <c r="AQ2" i="7"/>
  <c r="AQ19" i="7" s="1"/>
  <c r="AP2" i="7"/>
  <c r="AP19" i="7" s="1"/>
  <c r="AO2" i="7"/>
  <c r="AO19" i="7" s="1"/>
  <c r="AN2" i="7"/>
  <c r="AN19" i="7" s="1"/>
  <c r="AM2" i="7"/>
  <c r="AM19" i="7" s="1"/>
  <c r="AL2" i="7"/>
  <c r="AL19" i="7" s="1"/>
  <c r="AK2" i="7"/>
  <c r="AK19" i="7" s="1"/>
  <c r="AJ2" i="7"/>
  <c r="AJ19" i="7" s="1"/>
  <c r="AI2" i="7"/>
  <c r="AI19" i="7" s="1"/>
  <c r="AH2" i="7"/>
  <c r="AH19" i="7" s="1"/>
  <c r="AG2" i="7"/>
  <c r="AG19" i="7" s="1"/>
  <c r="AF2" i="7"/>
  <c r="AF19" i="7" s="1"/>
  <c r="AE2" i="7"/>
  <c r="AE19" i="7" s="1"/>
  <c r="AD2" i="7"/>
  <c r="AD19" i="7" s="1"/>
  <c r="AC2" i="7"/>
  <c r="AC19" i="7" s="1"/>
  <c r="AB2" i="7"/>
  <c r="AB19" i="7" s="1"/>
  <c r="AA2" i="7"/>
  <c r="AA19" i="7" s="1"/>
  <c r="Z2" i="7"/>
  <c r="Z19" i="7" s="1"/>
  <c r="Y2" i="7"/>
  <c r="Y19" i="7" s="1"/>
  <c r="X2" i="7"/>
  <c r="X19" i="7" s="1"/>
  <c r="W2" i="7"/>
  <c r="W19" i="7" s="1"/>
  <c r="V2" i="7"/>
  <c r="V19" i="7" s="1"/>
  <c r="U2" i="7"/>
  <c r="U19" i="7" s="1"/>
  <c r="T2" i="7"/>
  <c r="T19" i="7" s="1"/>
  <c r="S2" i="7"/>
  <c r="S19" i="7" s="1"/>
  <c r="R2" i="7"/>
  <c r="R19" i="7" s="1"/>
  <c r="Q2" i="7"/>
  <c r="Q19" i="7" s="1"/>
  <c r="P2" i="7"/>
  <c r="P19" i="7" s="1"/>
  <c r="O2" i="7"/>
  <c r="O19" i="7" s="1"/>
  <c r="N2" i="7"/>
  <c r="N19" i="7" s="1"/>
  <c r="M2" i="7"/>
  <c r="M19" i="7" s="1"/>
  <c r="L2" i="7"/>
  <c r="L19" i="7" s="1"/>
  <c r="K2" i="7"/>
  <c r="K19" i="7" s="1"/>
  <c r="J2" i="7"/>
  <c r="J19" i="7" s="1"/>
  <c r="I2" i="7"/>
  <c r="I19" i="7" s="1"/>
  <c r="H2" i="7"/>
  <c r="H19" i="7" s="1"/>
  <c r="G2" i="7"/>
  <c r="G19" i="7" s="1"/>
  <c r="F2" i="7"/>
  <c r="F19" i="7" s="1"/>
  <c r="E2" i="7"/>
  <c r="E19" i="7" s="1"/>
  <c r="D2" i="7"/>
  <c r="D19" i="7" s="1"/>
  <c r="C2" i="7"/>
  <c r="C19" i="7" s="1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T2" i="6"/>
  <c r="AT19" i="6" s="1"/>
  <c r="AS2" i="6"/>
  <c r="AS19" i="6" s="1"/>
  <c r="AR2" i="6"/>
  <c r="AR19" i="6" s="1"/>
  <c r="AQ2" i="6"/>
  <c r="AQ19" i="6" s="1"/>
  <c r="AP2" i="6"/>
  <c r="AP19" i="6" s="1"/>
  <c r="AO2" i="6"/>
  <c r="AO19" i="6" s="1"/>
  <c r="AN2" i="6"/>
  <c r="AN19" i="6" s="1"/>
  <c r="AM2" i="6"/>
  <c r="AM19" i="6" s="1"/>
  <c r="AL2" i="6"/>
  <c r="AL19" i="6" s="1"/>
  <c r="AK2" i="6"/>
  <c r="AK19" i="6" s="1"/>
  <c r="AJ2" i="6"/>
  <c r="AJ19" i="6" s="1"/>
  <c r="AI2" i="6"/>
  <c r="AI19" i="6" s="1"/>
  <c r="AH2" i="6"/>
  <c r="AH19" i="6" s="1"/>
  <c r="AG2" i="6"/>
  <c r="AG19" i="6" s="1"/>
  <c r="AF2" i="6"/>
  <c r="AF19" i="6" s="1"/>
  <c r="AE2" i="6"/>
  <c r="AE19" i="6" s="1"/>
  <c r="AD2" i="6"/>
  <c r="AD19" i="6" s="1"/>
  <c r="AC2" i="6"/>
  <c r="AC19" i="6" s="1"/>
  <c r="AB2" i="6"/>
  <c r="AB19" i="6" s="1"/>
  <c r="AA2" i="6"/>
  <c r="AA19" i="6" s="1"/>
  <c r="Z2" i="6"/>
  <c r="Z19" i="6" s="1"/>
  <c r="Y2" i="6"/>
  <c r="Y19" i="6" s="1"/>
  <c r="X2" i="6"/>
  <c r="X19" i="6" s="1"/>
  <c r="W2" i="6"/>
  <c r="W19" i="6" s="1"/>
  <c r="V2" i="6"/>
  <c r="V19" i="6" s="1"/>
  <c r="U2" i="6"/>
  <c r="U19" i="6" s="1"/>
  <c r="T2" i="6"/>
  <c r="T19" i="6" s="1"/>
  <c r="S2" i="6"/>
  <c r="S19" i="6" s="1"/>
  <c r="R2" i="6"/>
  <c r="R19" i="6" s="1"/>
  <c r="Q2" i="6"/>
  <c r="Q19" i="6" s="1"/>
  <c r="P2" i="6"/>
  <c r="P19" i="6" s="1"/>
  <c r="O2" i="6"/>
  <c r="O19" i="6" s="1"/>
  <c r="N2" i="6"/>
  <c r="N19" i="6" s="1"/>
  <c r="M2" i="6"/>
  <c r="M19" i="6" s="1"/>
  <c r="L2" i="6"/>
  <c r="L19" i="6" s="1"/>
  <c r="K2" i="6"/>
  <c r="K19" i="6" s="1"/>
  <c r="J2" i="6"/>
  <c r="J19" i="6" s="1"/>
  <c r="I2" i="6"/>
  <c r="I19" i="6" s="1"/>
  <c r="H2" i="6"/>
  <c r="H19" i="6" s="1"/>
  <c r="G2" i="6"/>
  <c r="G19" i="6" s="1"/>
  <c r="F2" i="6"/>
  <c r="F19" i="6" s="1"/>
  <c r="E2" i="6"/>
  <c r="E19" i="6" s="1"/>
  <c r="D2" i="6"/>
  <c r="D19" i="6" s="1"/>
  <c r="C2" i="6"/>
  <c r="C19" i="6" s="1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T2" i="5"/>
  <c r="AS2" i="5"/>
  <c r="AS19" i="5" s="1"/>
  <c r="AR2" i="5"/>
  <c r="AR19" i="5" s="1"/>
  <c r="AQ2" i="5"/>
  <c r="AQ19" i="5" s="1"/>
  <c r="AP2" i="5"/>
  <c r="AP19" i="5" s="1"/>
  <c r="AO2" i="5"/>
  <c r="AO19" i="5" s="1"/>
  <c r="AN2" i="5"/>
  <c r="AN19" i="5" s="1"/>
  <c r="AM2" i="5"/>
  <c r="AM19" i="5" s="1"/>
  <c r="AL2" i="5"/>
  <c r="AL19" i="5" s="1"/>
  <c r="AK2" i="5"/>
  <c r="AK19" i="5" s="1"/>
  <c r="AJ2" i="5"/>
  <c r="AJ19" i="5" s="1"/>
  <c r="AI2" i="5"/>
  <c r="AI19" i="5" s="1"/>
  <c r="AH2" i="5"/>
  <c r="AH19" i="5" s="1"/>
  <c r="AG2" i="5"/>
  <c r="AG19" i="5" s="1"/>
  <c r="AF2" i="5"/>
  <c r="AF19" i="5" s="1"/>
  <c r="AE2" i="5"/>
  <c r="AE19" i="5" s="1"/>
  <c r="AD2" i="5"/>
  <c r="AD19" i="5" s="1"/>
  <c r="AC2" i="5"/>
  <c r="AC19" i="5" s="1"/>
  <c r="AB2" i="5"/>
  <c r="AB19" i="5" s="1"/>
  <c r="AA2" i="5"/>
  <c r="AA19" i="5" s="1"/>
  <c r="Z2" i="5"/>
  <c r="Z19" i="5" s="1"/>
  <c r="Y2" i="5"/>
  <c r="Y19" i="5" s="1"/>
  <c r="X2" i="5"/>
  <c r="X19" i="5" s="1"/>
  <c r="W2" i="5"/>
  <c r="W19" i="5" s="1"/>
  <c r="V2" i="5"/>
  <c r="V19" i="5" s="1"/>
  <c r="U2" i="5"/>
  <c r="U19" i="5" s="1"/>
  <c r="T2" i="5"/>
  <c r="T19" i="5" s="1"/>
  <c r="S2" i="5"/>
  <c r="S19" i="5" s="1"/>
  <c r="R2" i="5"/>
  <c r="R19" i="5" s="1"/>
  <c r="Q2" i="5"/>
  <c r="Q19" i="5" s="1"/>
  <c r="P2" i="5"/>
  <c r="P19" i="5" s="1"/>
  <c r="O2" i="5"/>
  <c r="O19" i="5" s="1"/>
  <c r="N2" i="5"/>
  <c r="N19" i="5" s="1"/>
  <c r="M2" i="5"/>
  <c r="M19" i="5" s="1"/>
  <c r="L2" i="5"/>
  <c r="L19" i="5" s="1"/>
  <c r="K2" i="5"/>
  <c r="K19" i="5" s="1"/>
  <c r="J2" i="5"/>
  <c r="J19" i="5" s="1"/>
  <c r="I2" i="5"/>
  <c r="I19" i="5" s="1"/>
  <c r="H2" i="5"/>
  <c r="H19" i="5" s="1"/>
  <c r="G2" i="5"/>
  <c r="G19" i="5" s="1"/>
  <c r="F2" i="5"/>
  <c r="F19" i="5" s="1"/>
  <c r="E2" i="5"/>
  <c r="E19" i="5" s="1"/>
  <c r="D2" i="5"/>
  <c r="D19" i="5" s="1"/>
  <c r="C2" i="5"/>
  <c r="C19" i="5" s="1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AT2" i="4"/>
  <c r="AT19" i="4" s="1"/>
  <c r="AS2" i="4"/>
  <c r="AS19" i="4" s="1"/>
  <c r="AR2" i="4"/>
  <c r="AR19" i="4" s="1"/>
  <c r="AQ2" i="4"/>
  <c r="AQ19" i="4" s="1"/>
  <c r="AP2" i="4"/>
  <c r="AP19" i="4" s="1"/>
  <c r="AO2" i="4"/>
  <c r="AO19" i="4" s="1"/>
  <c r="AN2" i="4"/>
  <c r="AN19" i="4" s="1"/>
  <c r="AM2" i="4"/>
  <c r="AM19" i="4" s="1"/>
  <c r="AL2" i="4"/>
  <c r="AL19" i="4" s="1"/>
  <c r="AK2" i="4"/>
  <c r="AK19" i="4" s="1"/>
  <c r="AJ2" i="4"/>
  <c r="AJ19" i="4" s="1"/>
  <c r="AI2" i="4"/>
  <c r="AI19" i="4" s="1"/>
  <c r="AH2" i="4"/>
  <c r="AH19" i="4" s="1"/>
  <c r="AG2" i="4"/>
  <c r="AG19" i="4" s="1"/>
  <c r="AF2" i="4"/>
  <c r="AF19" i="4" s="1"/>
  <c r="AE2" i="4"/>
  <c r="AE19" i="4" s="1"/>
  <c r="AD2" i="4"/>
  <c r="AD19" i="4" s="1"/>
  <c r="AC2" i="4"/>
  <c r="AC19" i="4" s="1"/>
  <c r="AB2" i="4"/>
  <c r="AB19" i="4" s="1"/>
  <c r="AA2" i="4"/>
  <c r="AA19" i="4" s="1"/>
  <c r="Z2" i="4"/>
  <c r="Z19" i="4" s="1"/>
  <c r="Y2" i="4"/>
  <c r="Y19" i="4" s="1"/>
  <c r="X2" i="4"/>
  <c r="X19" i="4" s="1"/>
  <c r="W2" i="4"/>
  <c r="W19" i="4" s="1"/>
  <c r="V2" i="4"/>
  <c r="V19" i="4" s="1"/>
  <c r="U2" i="4"/>
  <c r="U19" i="4" s="1"/>
  <c r="T2" i="4"/>
  <c r="T19" i="4" s="1"/>
  <c r="S2" i="4"/>
  <c r="S19" i="4" s="1"/>
  <c r="R2" i="4"/>
  <c r="R19" i="4" s="1"/>
  <c r="Q2" i="4"/>
  <c r="Q19" i="4" s="1"/>
  <c r="P2" i="4"/>
  <c r="P19" i="4" s="1"/>
  <c r="O2" i="4"/>
  <c r="O19" i="4" s="1"/>
  <c r="N2" i="4"/>
  <c r="N19" i="4" s="1"/>
  <c r="M2" i="4"/>
  <c r="M19" i="4" s="1"/>
  <c r="L2" i="4"/>
  <c r="L19" i="4" s="1"/>
  <c r="K2" i="4"/>
  <c r="K19" i="4" s="1"/>
  <c r="J2" i="4"/>
  <c r="J19" i="4" s="1"/>
  <c r="I2" i="4"/>
  <c r="I19" i="4" s="1"/>
  <c r="H2" i="4"/>
  <c r="H19" i="4" s="1"/>
  <c r="G2" i="4"/>
  <c r="G19" i="4" s="1"/>
  <c r="F2" i="4"/>
  <c r="F19" i="4" s="1"/>
  <c r="E2" i="4"/>
  <c r="E19" i="4" s="1"/>
  <c r="D2" i="4"/>
  <c r="D19" i="4" s="1"/>
  <c r="C2" i="4"/>
  <c r="H9" i="13" l="1"/>
  <c r="AU19" i="4"/>
  <c r="C19" i="4"/>
  <c r="AU19" i="8"/>
  <c r="AU19" i="7"/>
  <c r="AU19" i="5"/>
  <c r="AT19" i="5"/>
  <c r="AW19" i="8" l="1"/>
  <c r="AW19" i="7"/>
</calcChain>
</file>

<file path=xl/sharedStrings.xml><?xml version="1.0" encoding="utf-8"?>
<sst xmlns="http://schemas.openxmlformats.org/spreadsheetml/2006/main" count="495" uniqueCount="96">
  <si>
    <t>C1</t>
  </si>
  <si>
    <t>Industrie</t>
  </si>
  <si>
    <t>C2DE</t>
  </si>
  <si>
    <t>C3</t>
  </si>
  <si>
    <t>C4</t>
  </si>
  <si>
    <t>C5</t>
  </si>
  <si>
    <t>FZ</t>
  </si>
  <si>
    <t>Construction</t>
  </si>
  <si>
    <t>GZ</t>
  </si>
  <si>
    <t>Commerce</t>
  </si>
  <si>
    <t>HZ</t>
  </si>
  <si>
    <t>IZ</t>
  </si>
  <si>
    <t>JZ</t>
  </si>
  <si>
    <t>KZ</t>
  </si>
  <si>
    <t>LZ</t>
  </si>
  <si>
    <t>MN0</t>
  </si>
  <si>
    <t>MN78</t>
  </si>
  <si>
    <t>RU</t>
  </si>
  <si>
    <t>A17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</si>
  <si>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</si>
  <si>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</si>
  <si>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</si>
  <si>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</si>
  <si>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</si>
  <si>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</si>
  <si>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</si>
  <si>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</si>
  <si>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</si>
  <si>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</si>
  <si>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</si>
  <si>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</si>
  <si>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</si>
  <si>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</si>
  <si>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</si>
  <si>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</si>
  <si>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</si>
  <si>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</si>
  <si>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</si>
  <si>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</si>
  <si>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</si>
  <si>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</si>
  <si>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</si>
  <si>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</si>
  <si>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</si>
  <si>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</si>
  <si>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</si>
  <si>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</si>
  <si>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</si>
  <si>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</si>
  <si>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</si>
  <si>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</si>
  <si>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</si>
  <si>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</si>
  <si>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</si>
  <si>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</si>
  <si>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</si>
  <si>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</si>
  <si>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</si>
  <si>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</si>
  <si>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</si>
  <si>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</si>
  <si>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</si>
  <si>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</si>
  <si>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</si>
  <si>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Evol. Trim.</t>
  </si>
  <si>
    <t>Evol. An.</t>
  </si>
  <si>
    <t>INDUSTRIE</t>
  </si>
  <si>
    <t>FABRICATION DE DENRÉES ALIMENTAIRES, DE BOISSONS ET  DE PRODUITS A BASE DE TABAC</t>
  </si>
  <si>
    <t>COKÉFACTION ET RAFFINAGE; INDUSTRIES EXTRACTIVES,  ENERGIE, EAU, GESTION DES DECHETS ET DEPOLLUTION</t>
  </si>
  <si>
    <t>FABRICATION D'EQUIPEMENTS ELECTRIQUES, ELECTRONIQUES, INFORMATIQUES ; FABRICATION DE MACHINES</t>
  </si>
  <si>
    <t>FABRICATION DE MATÉRIELS DE TRANSPORT</t>
  </si>
  <si>
    <t xml:space="preserve">FABRICATION D'AUTRES PRODUITS INDUSTRIELS </t>
  </si>
  <si>
    <t>CONSTRUCTION</t>
  </si>
  <si>
    <t>COMMERCE</t>
  </si>
  <si>
    <t>SERVICES</t>
  </si>
  <si>
    <t xml:space="preserve">TRANSPORTS ET ENTREPOSAGE </t>
  </si>
  <si>
    <t>HÉBERGEMENT ET RESTAURATION</t>
  </si>
  <si>
    <t>INFORMATION ET COMMUNICATION</t>
  </si>
  <si>
    <t>ACTIVITÉS FINANCIÈRES ET D'ASSURANCE</t>
  </si>
  <si>
    <t>ACTIVITÉS IMMOBILIÈRES</t>
  </si>
  <si>
    <t>ACTIVITÉS SCIENTIFIQUES ET TECHNIQUES ; SERVICES ADMINISTRATIFS ET DE SOUTIEN (hors Intérim)</t>
  </si>
  <si>
    <t>INTERIM</t>
  </si>
  <si>
    <t>AUTRES ACTIVITÉS DE SERVICES (hors intérim)</t>
  </si>
  <si>
    <t>TOTAL</t>
  </si>
  <si>
    <t>Lorraine</t>
  </si>
  <si>
    <t xml:space="preserve">Estimations d'emplois salariés dans les secteurs marchands non agricoles </t>
  </si>
  <si>
    <t>Secteurs d'activité</t>
  </si>
  <si>
    <t>Services</t>
  </si>
  <si>
    <t>dont services marchands hors intérim</t>
  </si>
  <si>
    <t>dont Intérim</t>
  </si>
  <si>
    <t xml:space="preserve">Total </t>
  </si>
  <si>
    <t>Source : INSEE, estimations trimestrielles d'emploi</t>
  </si>
  <si>
    <t>Meurthe-et-Moselle</t>
  </si>
  <si>
    <t>Meuse</t>
  </si>
  <si>
    <t>Moselle</t>
  </si>
  <si>
    <t>Vosges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</si>
</sst>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3" fontId="2" fillId="2" borderId="0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3" fontId="2" fillId="2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/>
    <xf numFmtId="3" fontId="2" fillId="0" borderId="9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3" fontId="2" fillId="0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/>
    <xf numFmtId="3" fontId="2" fillId="0" borderId="3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3" fontId="2" fillId="2" borderId="12" xfId="0" applyNumberFormat="1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vertical="top" wrapText="1"/>
    </xf>
    <xf numFmtId="3" fontId="2" fillId="2" borderId="13" xfId="0" applyNumberFormat="1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horizontal="right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C21" sqref="AC21:AU21"/>
    </sheetView>
  </sheetViews>
  <sheetFormatPr baseColWidth="10" defaultRowHeight="12.75" x14ac:dyDescent="0.2"/>
  <cols>
    <col min="2" max="2" width="46.5703125" customWidth="1"/>
  </cols>
  <sheetData>
    <row r="1" spans="1:49" s="5" customFormat="1" ht="13.5" customHeight="1" x14ac:dyDescent="0.2">
      <c r="A1" s="2" t="s">
        <v>18</v>
      </c>
      <c r="B1" s="2"/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" t="s">
        <v>31</v>
      </c>
      <c r="P1" s="3" t="s">
        <v>32</v>
      </c>
      <c r="Q1" s="3" t="s">
        <v>33</v>
      </c>
      <c r="R1" s="3" t="s">
        <v>34</v>
      </c>
      <c r="S1" s="3" t="s">
        <v>35</v>
      </c>
      <c r="T1" s="3" t="s">
        <v>36</v>
      </c>
      <c r="U1" s="3" t="s">
        <v>37</v>
      </c>
      <c r="V1" s="3" t="s">
        <v>38</v>
      </c>
      <c r="W1" s="3" t="s">
        <v>39</v>
      </c>
      <c r="X1" s="3" t="s">
        <v>40</v>
      </c>
      <c r="Y1" s="3" t="s">
        <v>41</v>
      </c>
      <c r="Z1" s="3" t="s">
        <v>42</v>
      </c>
      <c r="AA1" s="3" t="s">
        <v>43</v>
      </c>
      <c r="AB1" s="3" t="s">
        <v>44</v>
      </c>
      <c r="AC1" s="3" t="s">
        <v>45</v>
      </c>
      <c r="AD1" s="3" t="s">
        <v>46</v>
      </c>
      <c r="AE1" s="3" t="s">
        <v>47</v>
      </c>
      <c r="AF1" s="3" t="s">
        <v>48</v>
      </c>
      <c r="AG1" s="3" t="s">
        <v>49</v>
      </c>
      <c r="AH1" s="3" t="s">
        <v>50</v>
      </c>
      <c r="AI1" s="3" t="s">
        <v>51</v>
      </c>
      <c r="AJ1" s="3" t="s">
        <v>52</v>
      </c>
      <c r="AK1" s="3" t="s">
        <v>53</v>
      </c>
      <c r="AL1" s="3" t="s">
        <v>54</v>
      </c>
      <c r="AM1" s="3" t="s">
        <v>55</v>
      </c>
      <c r="AN1" s="3" t="s">
        <v>56</v>
      </c>
      <c r="AO1" s="3" t="s">
        <v>57</v>
      </c>
      <c r="AP1" s="3" t="s">
        <v>58</v>
      </c>
      <c r="AQ1" s="3" t="s">
        <v>59</v>
      </c>
      <c r="AR1" s="3" t="s">
        <v>60</v>
      </c>
      <c r="AS1" s="3" t="s">
        <v>61</v>
      </c>
      <c r="AT1" s="3" t="s">
        <v>62</v>
      </c>
      <c r="AU1" s="3" t="s">
        <v>63</v>
      </c>
      <c r="AV1" s="4" t="s">
        <v>64</v>
      </c>
      <c r="AW1" s="4" t="s">
        <v>65</v>
      </c>
    </row>
    <row r="2" spans="1:49" s="5" customFormat="1" ht="13.5" customHeight="1" x14ac:dyDescent="0.2">
      <c r="A2" s="6"/>
      <c r="B2" s="7" t="s">
        <v>66</v>
      </c>
      <c r="C2" s="8">
        <f>SUM(C3:C7)</f>
        <v>178661.34999999998</v>
      </c>
      <c r="D2" s="8">
        <f t="shared" ref="D2:AU2" si="0">SUM(D3:D7)</f>
        <v>177586.72999999998</v>
      </c>
      <c r="E2" s="8">
        <f t="shared" si="0"/>
        <v>176531.90999999997</v>
      </c>
      <c r="F2" s="8">
        <f t="shared" si="0"/>
        <v>175178.56</v>
      </c>
      <c r="G2" s="8">
        <f t="shared" si="0"/>
        <v>173657.61000000002</v>
      </c>
      <c r="H2" s="8">
        <f t="shared" si="0"/>
        <v>172514.27000000002</v>
      </c>
      <c r="I2" s="8">
        <f t="shared" si="0"/>
        <v>171258.21000000002</v>
      </c>
      <c r="J2" s="8">
        <f t="shared" si="0"/>
        <v>170156.28</v>
      </c>
      <c r="K2" s="8">
        <f t="shared" si="0"/>
        <v>169254.27000000002</v>
      </c>
      <c r="L2" s="8">
        <f t="shared" si="0"/>
        <v>167290.95000000001</v>
      </c>
      <c r="M2" s="8">
        <f t="shared" si="0"/>
        <v>165877.93</v>
      </c>
      <c r="N2" s="8">
        <f t="shared" si="0"/>
        <v>164392.03</v>
      </c>
      <c r="O2" s="8">
        <f t="shared" si="0"/>
        <v>162631.85</v>
      </c>
      <c r="P2" s="8">
        <f t="shared" si="0"/>
        <v>160897.59000000003</v>
      </c>
      <c r="Q2" s="8">
        <f t="shared" si="0"/>
        <v>159698.79</v>
      </c>
      <c r="R2" s="8">
        <f t="shared" si="0"/>
        <v>158147.09</v>
      </c>
      <c r="S2" s="8">
        <f t="shared" si="0"/>
        <v>157119.44</v>
      </c>
      <c r="T2" s="8">
        <f t="shared" si="0"/>
        <v>155848.93</v>
      </c>
      <c r="U2" s="8">
        <f t="shared" si="0"/>
        <v>154751.24</v>
      </c>
      <c r="V2" s="8">
        <f t="shared" si="0"/>
        <v>153644.25</v>
      </c>
      <c r="W2" s="8">
        <f t="shared" si="0"/>
        <v>151949.35999999999</v>
      </c>
      <c r="X2" s="8">
        <f t="shared" si="0"/>
        <v>150932.38</v>
      </c>
      <c r="Y2" s="8">
        <f t="shared" si="0"/>
        <v>149861.66000000003</v>
      </c>
      <c r="Z2" s="8">
        <f t="shared" si="0"/>
        <v>149098.09999999998</v>
      </c>
      <c r="AA2" s="8">
        <f t="shared" si="0"/>
        <v>148572.41</v>
      </c>
      <c r="AB2" s="8">
        <f t="shared" si="0"/>
        <v>148384.1</v>
      </c>
      <c r="AC2" s="8">
        <f t="shared" si="0"/>
        <v>147569.12</v>
      </c>
      <c r="AD2" s="8">
        <f t="shared" si="0"/>
        <v>145396.5</v>
      </c>
      <c r="AE2" s="8">
        <f t="shared" si="0"/>
        <v>144489.03999999998</v>
      </c>
      <c r="AF2" s="8">
        <f t="shared" si="0"/>
        <v>141972.90000000002</v>
      </c>
      <c r="AG2" s="8">
        <f t="shared" si="0"/>
        <v>139619.6</v>
      </c>
      <c r="AH2" s="8">
        <f t="shared" si="0"/>
        <v>137574.96</v>
      </c>
      <c r="AI2" s="8">
        <f t="shared" si="0"/>
        <v>135449.70000000001</v>
      </c>
      <c r="AJ2" s="8">
        <f t="shared" si="0"/>
        <v>133823.45000000001</v>
      </c>
      <c r="AK2" s="8">
        <f t="shared" si="0"/>
        <v>132630.59</v>
      </c>
      <c r="AL2" s="8">
        <f t="shared" si="0"/>
        <v>131234.96</v>
      </c>
      <c r="AM2" s="8">
        <f t="shared" si="0"/>
        <v>130890.81</v>
      </c>
      <c r="AN2" s="8">
        <f t="shared" si="0"/>
        <v>130135.15000000001</v>
      </c>
      <c r="AO2" s="8">
        <f t="shared" si="0"/>
        <v>130223.79</v>
      </c>
      <c r="AP2" s="8">
        <f t="shared" si="0"/>
        <v>129670.05000000002</v>
      </c>
      <c r="AQ2" s="8">
        <f t="shared" si="0"/>
        <v>128909.19</v>
      </c>
      <c r="AR2" s="8">
        <f t="shared" si="0"/>
        <v>128399.88</v>
      </c>
      <c r="AS2" s="8">
        <f t="shared" si="0"/>
        <v>127567.5</v>
      </c>
      <c r="AT2" s="8">
        <f t="shared" si="0"/>
        <v>126782.66999999998</v>
      </c>
      <c r="AU2" s="8">
        <f t="shared" si="0"/>
        <v>125930.87</v>
      </c>
      <c r="AV2" s="9">
        <f>(AU2-AT2)/AT2</f>
        <v>-6.7185838569260962E-3</v>
      </c>
      <c r="AW2" s="9">
        <f>(AU2-AQ2)/AQ2</f>
        <v>-2.3104016090707009E-2</v>
      </c>
    </row>
    <row r="3" spans="1:49" s="5" customFormat="1" ht="13.5" customHeight="1" x14ac:dyDescent="0.2">
      <c r="A3" s="10" t="s">
        <v>0</v>
      </c>
      <c r="B3" s="11" t="s">
        <v>67</v>
      </c>
      <c r="C3" s="12">
        <f>Série_54!C3+Série_55!C3+Série_57!C3+Série_88!C3</f>
        <v>21224.82</v>
      </c>
      <c r="D3" s="12">
        <f>Série_54!D3+Série_55!D3+Série_57!D3+Série_88!D3</f>
        <v>21607.23</v>
      </c>
      <c r="E3" s="12">
        <f>Série_54!E3+Série_55!E3+Série_57!E3+Série_88!E3</f>
        <v>21527.3</v>
      </c>
      <c r="F3" s="12">
        <f>Série_54!F3+Série_55!F3+Série_57!F3+Série_88!F3</f>
        <v>21343.67</v>
      </c>
      <c r="G3" s="12">
        <f>Série_54!G3+Série_55!G3+Série_57!G3+Série_88!G3</f>
        <v>21150.17</v>
      </c>
      <c r="H3" s="12">
        <f>Série_54!H3+Série_55!H3+Série_57!H3+Série_88!H3</f>
        <v>21292.129999999997</v>
      </c>
      <c r="I3" s="12">
        <f>Série_54!I3+Série_55!I3+Série_57!I3+Série_88!I3</f>
        <v>21386.760000000002</v>
      </c>
      <c r="J3" s="12">
        <f>Série_54!J3+Série_55!J3+Série_57!J3+Série_88!J3</f>
        <v>21449.02</v>
      </c>
      <c r="K3" s="12">
        <f>Série_54!K3+Série_55!K3+Série_57!K3+Série_88!K3</f>
        <v>21541.040000000001</v>
      </c>
      <c r="L3" s="12">
        <f>Série_54!L3+Série_55!L3+Série_57!L3+Série_88!L3</f>
        <v>21498.240000000002</v>
      </c>
      <c r="M3" s="12">
        <f>Série_54!M3+Série_55!M3+Série_57!M3+Série_88!M3</f>
        <v>21193.02</v>
      </c>
      <c r="N3" s="12">
        <f>Série_54!N3+Série_55!N3+Série_57!N3+Série_88!N3</f>
        <v>20933.04</v>
      </c>
      <c r="O3" s="12">
        <f>Série_54!O3+Série_55!O3+Série_57!O3+Série_88!O3</f>
        <v>20873.650000000001</v>
      </c>
      <c r="P3" s="12">
        <f>Série_54!P3+Série_55!P3+Série_57!P3+Série_88!P3</f>
        <v>20679.93</v>
      </c>
      <c r="Q3" s="12">
        <f>Série_54!Q3+Série_55!Q3+Série_57!Q3+Série_88!Q3</f>
        <v>20687.53</v>
      </c>
      <c r="R3" s="12">
        <f>Série_54!R3+Série_55!R3+Série_57!R3+Série_88!R3</f>
        <v>20407.349999999999</v>
      </c>
      <c r="S3" s="12">
        <f>Série_54!S3+Série_55!S3+Série_57!S3+Série_88!S3</f>
        <v>20510.48</v>
      </c>
      <c r="T3" s="12">
        <f>Série_54!T3+Série_55!T3+Série_57!T3+Série_88!T3</f>
        <v>20280.650000000001</v>
      </c>
      <c r="U3" s="12">
        <f>Série_54!U3+Série_55!U3+Série_57!U3+Série_88!U3</f>
        <v>20269.75</v>
      </c>
      <c r="V3" s="12">
        <f>Série_54!V3+Série_55!V3+Série_57!V3+Série_88!V3</f>
        <v>20008.43</v>
      </c>
      <c r="W3" s="12">
        <f>Série_54!W3+Série_55!W3+Série_57!W3+Série_88!W3</f>
        <v>19400.47</v>
      </c>
      <c r="X3" s="12">
        <f>Série_54!X3+Série_55!X3+Série_57!X3+Série_88!X3</f>
        <v>19528.2</v>
      </c>
      <c r="Y3" s="12">
        <f>Série_54!Y3+Série_55!Y3+Série_57!Y3+Série_88!Y3</f>
        <v>19491.86</v>
      </c>
      <c r="Z3" s="12">
        <f>Série_54!Z3+Série_55!Z3+Série_57!Z3+Série_88!Z3</f>
        <v>19512.52</v>
      </c>
      <c r="AA3" s="12">
        <f>Série_54!AA3+Série_55!AA3+Série_57!AA3+Série_88!AA3</f>
        <v>19671.63</v>
      </c>
      <c r="AB3" s="12">
        <f>Série_54!AB3+Série_55!AB3+Série_57!AB3+Série_88!AB3</f>
        <v>19428.57</v>
      </c>
      <c r="AC3" s="12">
        <f>Série_54!AC3+Série_55!AC3+Série_57!AC3+Série_88!AC3</f>
        <v>18974.53</v>
      </c>
      <c r="AD3" s="12">
        <f>Série_54!AD3+Série_55!AD3+Série_57!AD3+Série_88!AD3</f>
        <v>19084.8</v>
      </c>
      <c r="AE3" s="12">
        <f>Série_54!AE3+Série_55!AE3+Série_57!AE3+Série_88!AE3</f>
        <v>19011.3</v>
      </c>
      <c r="AF3" s="12">
        <f>Série_54!AF3+Série_55!AF3+Série_57!AF3+Série_88!AF3</f>
        <v>18821.61</v>
      </c>
      <c r="AG3" s="12">
        <f>Série_54!AG3+Série_55!AG3+Série_57!AG3+Série_88!AG3</f>
        <v>19128.86</v>
      </c>
      <c r="AH3" s="12">
        <f>Série_54!AH3+Série_55!AH3+Série_57!AH3+Série_88!AH3</f>
        <v>19220.87</v>
      </c>
      <c r="AI3" s="12">
        <f>Série_54!AI3+Série_55!AI3+Série_57!AI3+Série_88!AI3</f>
        <v>19210.86</v>
      </c>
      <c r="AJ3" s="12">
        <f>Série_54!AJ3+Série_55!AJ3+Série_57!AJ3+Série_88!AJ3</f>
        <v>19188.099999999999</v>
      </c>
      <c r="AK3" s="12">
        <f>Série_54!AK3+Série_55!AK3+Série_57!AK3+Série_88!AK3</f>
        <v>18967.169999999998</v>
      </c>
      <c r="AL3" s="12">
        <f>Série_54!AL3+Série_55!AL3+Série_57!AL3+Série_88!AL3</f>
        <v>18872.719999999998</v>
      </c>
      <c r="AM3" s="12">
        <f>Série_54!AM3+Série_55!AM3+Série_57!AM3+Série_88!AM3</f>
        <v>18788.590000000004</v>
      </c>
      <c r="AN3" s="12">
        <f>Série_54!AN3+Série_55!AN3+Série_57!AN3+Série_88!AN3</f>
        <v>18713.580000000002</v>
      </c>
      <c r="AO3" s="12">
        <f>Série_54!AO3+Série_55!AO3+Série_57!AO3+Série_88!AO3</f>
        <v>18732.620000000003</v>
      </c>
      <c r="AP3" s="12">
        <f>Série_54!AP3+Série_55!AP3+Série_57!AP3+Série_88!AP3</f>
        <v>18396.600000000002</v>
      </c>
      <c r="AQ3" s="12">
        <f>Série_54!AQ3+Série_55!AQ3+Série_57!AQ3+Série_88!AQ3</f>
        <v>18237.810000000001</v>
      </c>
      <c r="AR3" s="12">
        <f>Série_54!AR3+Série_55!AR3+Série_57!AR3+Série_88!AR3</f>
        <v>17972.170000000002</v>
      </c>
      <c r="AS3" s="12">
        <f>Série_54!AS3+Série_55!AS3+Série_57!AS3+Série_88!AS3</f>
        <v>17826.080000000002</v>
      </c>
      <c r="AT3" s="12">
        <f>Série_54!AT3+Série_55!AT3+Série_57!AT3+Série_88!AT3</f>
        <v>17619.22</v>
      </c>
      <c r="AU3" s="12">
        <f>Série_54!AU3+Série_55!AU3+Série_57!AU3+Série_88!AU3</f>
        <v>17468.189999999999</v>
      </c>
      <c r="AV3" s="13">
        <f t="shared" ref="AV3:AV19" si="1">(AU3-AT3)/AT3</f>
        <v>-8.5718891074634661E-3</v>
      </c>
      <c r="AW3" s="13">
        <f t="shared" ref="AW3:AW19" si="2">(AU3-AQ3)/AQ3</f>
        <v>-4.2199145621102677E-2</v>
      </c>
    </row>
    <row r="4" spans="1:49" s="5" customFormat="1" ht="13.5" customHeight="1" x14ac:dyDescent="0.2">
      <c r="A4" s="10" t="s">
        <v>2</v>
      </c>
      <c r="B4" s="14" t="s">
        <v>68</v>
      </c>
      <c r="C4" s="12">
        <f>Série_54!C4+Série_55!C4+Série_57!C4+Série_88!C4</f>
        <v>16140.2</v>
      </c>
      <c r="D4" s="12">
        <f>Série_54!D4+Série_55!D4+Série_57!D4+Série_88!D4</f>
        <v>16058.579999999998</v>
      </c>
      <c r="E4" s="12">
        <f>Série_54!E4+Série_55!E4+Série_57!E4+Série_88!E4</f>
        <v>15979.02</v>
      </c>
      <c r="F4" s="12">
        <f>Série_54!F4+Série_55!F4+Série_57!F4+Série_88!F4</f>
        <v>15783.330000000002</v>
      </c>
      <c r="G4" s="12">
        <f>Série_54!G4+Série_55!G4+Série_57!G4+Série_88!G4</f>
        <v>15769.77</v>
      </c>
      <c r="H4" s="12">
        <f>Série_54!H4+Série_55!H4+Série_57!H4+Série_88!H4</f>
        <v>15853.92</v>
      </c>
      <c r="I4" s="12">
        <f>Série_54!I4+Série_55!I4+Série_57!I4+Série_88!I4</f>
        <v>15404.42</v>
      </c>
      <c r="J4" s="12">
        <f>Série_54!J4+Série_55!J4+Série_57!J4+Série_88!J4</f>
        <v>15414.84</v>
      </c>
      <c r="K4" s="12">
        <f>Série_54!K4+Série_55!K4+Série_57!K4+Série_88!K4</f>
        <v>15288.88</v>
      </c>
      <c r="L4" s="12">
        <f>Série_54!L4+Série_55!L4+Série_57!L4+Série_88!L4</f>
        <v>15163.76</v>
      </c>
      <c r="M4" s="12">
        <f>Série_54!M4+Série_55!M4+Série_57!M4+Série_88!M4</f>
        <v>15160.09</v>
      </c>
      <c r="N4" s="12">
        <f>Série_54!N4+Série_55!N4+Série_57!N4+Série_88!N4</f>
        <v>15247.53</v>
      </c>
      <c r="O4" s="12">
        <f>Série_54!O4+Série_55!O4+Série_57!O4+Série_88!O4</f>
        <v>15333.460000000001</v>
      </c>
      <c r="P4" s="12">
        <f>Série_54!P4+Série_55!P4+Série_57!P4+Série_88!P4</f>
        <v>15293.76</v>
      </c>
      <c r="Q4" s="12">
        <f>Série_54!Q4+Série_55!Q4+Série_57!Q4+Série_88!Q4</f>
        <v>15306.69</v>
      </c>
      <c r="R4" s="12">
        <f>Série_54!R4+Série_55!R4+Série_57!R4+Série_88!R4</f>
        <v>15299.94</v>
      </c>
      <c r="S4" s="12">
        <f>Série_54!S4+Série_55!S4+Série_57!S4+Série_88!S4</f>
        <v>15228.720000000001</v>
      </c>
      <c r="T4" s="12">
        <f>Série_54!T4+Série_55!T4+Série_57!T4+Série_88!T4</f>
        <v>15134.81</v>
      </c>
      <c r="U4" s="12">
        <f>Série_54!U4+Série_55!U4+Série_57!U4+Série_88!U4</f>
        <v>15076.59</v>
      </c>
      <c r="V4" s="12">
        <f>Série_54!V4+Série_55!V4+Série_57!V4+Série_88!V4</f>
        <v>14936.95</v>
      </c>
      <c r="W4" s="12">
        <f>Série_54!W4+Série_55!W4+Série_57!W4+Série_88!W4</f>
        <v>14859.660000000002</v>
      </c>
      <c r="X4" s="12">
        <f>Série_54!X4+Série_55!X4+Série_57!X4+Série_88!X4</f>
        <v>14853.84</v>
      </c>
      <c r="Y4" s="12">
        <f>Série_54!Y4+Série_55!Y4+Série_57!Y4+Série_88!Y4</f>
        <v>14771.41</v>
      </c>
      <c r="Z4" s="12">
        <f>Série_54!Z4+Série_55!Z4+Série_57!Z4+Série_88!Z4</f>
        <v>14776.01</v>
      </c>
      <c r="AA4" s="12">
        <f>Série_54!AA4+Série_55!AA4+Série_57!AA4+Série_88!AA4</f>
        <v>14625.33</v>
      </c>
      <c r="AB4" s="12">
        <f>Série_54!AB4+Série_55!AB4+Série_57!AB4+Série_88!AB4</f>
        <v>14588.859999999999</v>
      </c>
      <c r="AC4" s="12">
        <f>Série_54!AC4+Série_55!AC4+Série_57!AC4+Série_88!AC4</f>
        <v>15111.98</v>
      </c>
      <c r="AD4" s="12">
        <f>Série_54!AD4+Série_55!AD4+Série_57!AD4+Série_88!AD4</f>
        <v>14460.949999999999</v>
      </c>
      <c r="AE4" s="12">
        <f>Série_54!AE4+Série_55!AE4+Série_57!AE4+Série_88!AE4</f>
        <v>15026.34</v>
      </c>
      <c r="AF4" s="12">
        <f>Série_54!AF4+Série_55!AF4+Série_57!AF4+Série_88!AF4</f>
        <v>14850.07</v>
      </c>
      <c r="AG4" s="12">
        <f>Série_54!AG4+Série_55!AG4+Série_57!AG4+Série_88!AG4</f>
        <v>14711.03</v>
      </c>
      <c r="AH4" s="12">
        <f>Série_54!AH4+Série_55!AH4+Série_57!AH4+Série_88!AH4</f>
        <v>14641.669999999998</v>
      </c>
      <c r="AI4" s="12">
        <f>Série_54!AI4+Série_55!AI4+Série_57!AI4+Série_88!AI4</f>
        <v>14561.580000000002</v>
      </c>
      <c r="AJ4" s="12">
        <f>Série_54!AJ4+Série_55!AJ4+Série_57!AJ4+Série_88!AJ4</f>
        <v>14467.65</v>
      </c>
      <c r="AK4" s="12">
        <f>Série_54!AK4+Série_55!AK4+Série_57!AK4+Série_88!AK4</f>
        <v>14489.52</v>
      </c>
      <c r="AL4" s="12">
        <f>Série_54!AL4+Série_55!AL4+Série_57!AL4+Série_88!AL4</f>
        <v>14416.47</v>
      </c>
      <c r="AM4" s="12">
        <f>Série_54!AM4+Série_55!AM4+Série_57!AM4+Série_88!AM4</f>
        <v>14516.070000000002</v>
      </c>
      <c r="AN4" s="12">
        <f>Série_54!AN4+Série_55!AN4+Série_57!AN4+Série_88!AN4</f>
        <v>14540.39</v>
      </c>
      <c r="AO4" s="12">
        <f>Série_54!AO4+Série_55!AO4+Série_57!AO4+Série_88!AO4</f>
        <v>14593.16</v>
      </c>
      <c r="AP4" s="12">
        <f>Série_54!AP4+Série_55!AP4+Série_57!AP4+Série_88!AP4</f>
        <v>14667.34</v>
      </c>
      <c r="AQ4" s="12">
        <f>Série_54!AQ4+Série_55!AQ4+Série_57!AQ4+Série_88!AQ4</f>
        <v>14694.84</v>
      </c>
      <c r="AR4" s="12">
        <f>Série_54!AR4+Série_55!AR4+Série_57!AR4+Série_88!AR4</f>
        <v>14802.849999999999</v>
      </c>
      <c r="AS4" s="12">
        <f>Série_54!AS4+Série_55!AS4+Série_57!AS4+Série_88!AS4</f>
        <v>14867.42</v>
      </c>
      <c r="AT4" s="12">
        <f>Série_54!AT4+Série_55!AT4+Série_57!AT4+Série_88!AT4</f>
        <v>14939.589999999998</v>
      </c>
      <c r="AU4" s="12">
        <f>Série_54!AU4+Série_55!AU4+Série_57!AU4+Série_88!AU4</f>
        <v>14973.2</v>
      </c>
      <c r="AV4" s="13">
        <f t="shared" si="1"/>
        <v>2.2497270674765777E-3</v>
      </c>
      <c r="AW4" s="13">
        <f t="shared" si="2"/>
        <v>1.8942703697352306E-2</v>
      </c>
    </row>
    <row r="5" spans="1:49" s="5" customFormat="1" ht="13.5" customHeight="1" x14ac:dyDescent="0.2">
      <c r="A5" s="10" t="s">
        <v>3</v>
      </c>
      <c r="B5" s="11" t="s">
        <v>69</v>
      </c>
      <c r="C5" s="12">
        <f>Série_54!C5+Série_55!C5+Série_57!C5+Série_88!C5</f>
        <v>18111.759999999998</v>
      </c>
      <c r="D5" s="12">
        <f>Série_54!D5+Série_55!D5+Série_57!D5+Série_88!D5</f>
        <v>17877.559999999998</v>
      </c>
      <c r="E5" s="12">
        <f>Série_54!E5+Série_55!E5+Série_57!E5+Série_88!E5</f>
        <v>17570.55</v>
      </c>
      <c r="F5" s="12">
        <f>Série_54!F5+Série_55!F5+Série_57!F5+Série_88!F5</f>
        <v>17428.560000000001</v>
      </c>
      <c r="G5" s="12">
        <f>Série_54!G5+Série_55!G5+Série_57!G5+Série_88!G5</f>
        <v>17196.45</v>
      </c>
      <c r="H5" s="12">
        <f>Série_54!H5+Série_55!H5+Série_57!H5+Série_88!H5</f>
        <v>16823.330000000002</v>
      </c>
      <c r="I5" s="12">
        <f>Série_54!I5+Série_55!I5+Série_57!I5+Série_88!I5</f>
        <v>16520.32</v>
      </c>
      <c r="J5" s="12">
        <f>Série_54!J5+Série_55!J5+Série_57!J5+Série_88!J5</f>
        <v>16199.39</v>
      </c>
      <c r="K5" s="12">
        <f>Série_54!K5+Série_55!K5+Série_57!K5+Série_88!K5</f>
        <v>15908.77</v>
      </c>
      <c r="L5" s="12">
        <f>Série_54!L5+Série_55!L5+Série_57!L5+Série_88!L5</f>
        <v>15631</v>
      </c>
      <c r="M5" s="12">
        <f>Série_54!M5+Série_55!M5+Série_57!M5+Série_88!M5</f>
        <v>15479.77</v>
      </c>
      <c r="N5" s="12">
        <f>Série_54!N5+Série_55!N5+Série_57!N5+Série_88!N5</f>
        <v>15261.789999999999</v>
      </c>
      <c r="O5" s="12">
        <f>Série_54!O5+Série_55!O5+Série_57!O5+Série_88!O5</f>
        <v>15099.24</v>
      </c>
      <c r="P5" s="12">
        <f>Série_54!P5+Série_55!P5+Série_57!P5+Série_88!P5</f>
        <v>15225.859999999999</v>
      </c>
      <c r="Q5" s="12">
        <f>Série_54!Q5+Série_55!Q5+Série_57!Q5+Série_88!Q5</f>
        <v>15431.45</v>
      </c>
      <c r="R5" s="12">
        <f>Série_54!R5+Série_55!R5+Série_57!R5+Série_88!R5</f>
        <v>15620.970000000001</v>
      </c>
      <c r="S5" s="12">
        <f>Série_54!S5+Série_55!S5+Série_57!S5+Série_88!S5</f>
        <v>15844.43</v>
      </c>
      <c r="T5" s="12">
        <f>Série_54!T5+Série_55!T5+Série_57!T5+Série_88!T5</f>
        <v>15645.41</v>
      </c>
      <c r="U5" s="12">
        <f>Série_54!U5+Série_55!U5+Série_57!U5+Série_88!U5</f>
        <v>15421.05</v>
      </c>
      <c r="V5" s="12">
        <f>Série_54!V5+Série_55!V5+Série_57!V5+Série_88!V5</f>
        <v>15244.02</v>
      </c>
      <c r="W5" s="12">
        <f>Série_54!W5+Série_55!W5+Série_57!W5+Série_88!W5</f>
        <v>15047.84</v>
      </c>
      <c r="X5" s="12">
        <f>Série_54!X5+Série_55!X5+Série_57!X5+Série_88!X5</f>
        <v>14955.18</v>
      </c>
      <c r="Y5" s="12">
        <f>Série_54!Y5+Série_55!Y5+Série_57!Y5+Série_88!Y5</f>
        <v>14843.42</v>
      </c>
      <c r="Z5" s="12">
        <f>Série_54!Z5+Série_55!Z5+Série_57!Z5+Série_88!Z5</f>
        <v>14835.82</v>
      </c>
      <c r="AA5" s="12">
        <f>Série_54!AA5+Série_55!AA5+Série_57!AA5+Série_88!AA5</f>
        <v>14815.17</v>
      </c>
      <c r="AB5" s="12">
        <f>Série_54!AB5+Série_55!AB5+Série_57!AB5+Série_88!AB5</f>
        <v>14878.96</v>
      </c>
      <c r="AC5" s="12">
        <f>Série_54!AC5+Série_55!AC5+Série_57!AC5+Série_88!AC5</f>
        <v>14922.810000000001</v>
      </c>
      <c r="AD5" s="12">
        <f>Série_54!AD5+Série_55!AD5+Série_57!AD5+Série_88!AD5</f>
        <v>14774.259999999998</v>
      </c>
      <c r="AE5" s="12">
        <f>Série_54!AE5+Série_55!AE5+Série_57!AE5+Série_88!AE5</f>
        <v>14661.089999999998</v>
      </c>
      <c r="AF5" s="12">
        <f>Série_54!AF5+Série_55!AF5+Série_57!AF5+Série_88!AF5</f>
        <v>14435.26</v>
      </c>
      <c r="AG5" s="12">
        <f>Série_54!AG5+Série_55!AG5+Série_57!AG5+Série_88!AG5</f>
        <v>14114.51</v>
      </c>
      <c r="AH5" s="12">
        <f>Série_54!AH5+Série_55!AH5+Série_57!AH5+Série_88!AH5</f>
        <v>13897.960000000001</v>
      </c>
      <c r="AI5" s="12">
        <f>Série_54!AI5+Série_55!AI5+Série_57!AI5+Série_88!AI5</f>
        <v>13547.68</v>
      </c>
      <c r="AJ5" s="12">
        <f>Série_54!AJ5+Série_55!AJ5+Série_57!AJ5+Série_88!AJ5</f>
        <v>13258.18</v>
      </c>
      <c r="AK5" s="12">
        <f>Série_54!AK5+Série_55!AK5+Série_57!AK5+Série_88!AK5</f>
        <v>13220.61</v>
      </c>
      <c r="AL5" s="12">
        <f>Série_54!AL5+Série_55!AL5+Série_57!AL5+Série_88!AL5</f>
        <v>12743.86</v>
      </c>
      <c r="AM5" s="12">
        <f>Série_54!AM5+Série_55!AM5+Série_57!AM5+Série_88!AM5</f>
        <v>12923.470000000001</v>
      </c>
      <c r="AN5" s="12">
        <f>Série_54!AN5+Série_55!AN5+Série_57!AN5+Série_88!AN5</f>
        <v>12667.81</v>
      </c>
      <c r="AO5" s="12">
        <f>Série_54!AO5+Série_55!AO5+Série_57!AO5+Série_88!AO5</f>
        <v>12591.78</v>
      </c>
      <c r="AP5" s="12">
        <f>Série_54!AP5+Série_55!AP5+Série_57!AP5+Série_88!AP5</f>
        <v>12664.89</v>
      </c>
      <c r="AQ5" s="12">
        <f>Série_54!AQ5+Série_55!AQ5+Série_57!AQ5+Série_88!AQ5</f>
        <v>12732.79</v>
      </c>
      <c r="AR5" s="12">
        <f>Série_54!AR5+Série_55!AR5+Série_57!AR5+Série_88!AR5</f>
        <v>12840.830000000002</v>
      </c>
      <c r="AS5" s="12">
        <f>Série_54!AS5+Série_55!AS5+Série_57!AS5+Série_88!AS5</f>
        <v>12940.02</v>
      </c>
      <c r="AT5" s="12">
        <f>Série_54!AT5+Série_55!AT5+Série_57!AT5+Série_88!AT5</f>
        <v>12968.87</v>
      </c>
      <c r="AU5" s="12">
        <f>Série_54!AU5+Série_55!AU5+Série_57!AU5+Série_88!AU5</f>
        <v>12979.619999999999</v>
      </c>
      <c r="AV5" s="13">
        <f t="shared" si="1"/>
        <v>8.2890799275481828E-4</v>
      </c>
      <c r="AW5" s="13">
        <f t="shared" si="2"/>
        <v>1.9385382151123051E-2</v>
      </c>
    </row>
    <row r="6" spans="1:49" s="5" customFormat="1" ht="13.5" customHeight="1" x14ac:dyDescent="0.2">
      <c r="A6" s="10" t="s">
        <v>4</v>
      </c>
      <c r="B6" s="11" t="s">
        <v>70</v>
      </c>
      <c r="C6" s="12">
        <f>Série_54!C6+Série_55!C6+Série_57!C6+Série_88!C6</f>
        <v>20371.8</v>
      </c>
      <c r="D6" s="12">
        <f>Série_54!D6+Série_55!D6+Série_57!D6+Série_88!D6</f>
        <v>20266.150000000001</v>
      </c>
      <c r="E6" s="12">
        <f>Série_54!E6+Série_55!E6+Série_57!E6+Série_88!E6</f>
        <v>20131.45</v>
      </c>
      <c r="F6" s="12">
        <f>Série_54!F6+Série_55!F6+Série_57!F6+Série_88!F6</f>
        <v>20052.82</v>
      </c>
      <c r="G6" s="12">
        <f>Série_54!G6+Série_55!G6+Série_57!G6+Série_88!G6</f>
        <v>20177.02</v>
      </c>
      <c r="H6" s="12">
        <f>Série_54!H6+Série_55!H6+Série_57!H6+Série_88!H6</f>
        <v>20275.29</v>
      </c>
      <c r="I6" s="12">
        <f>Série_54!I6+Série_55!I6+Série_57!I6+Série_88!I6</f>
        <v>20598.23</v>
      </c>
      <c r="J6" s="12">
        <f>Série_54!J6+Série_55!J6+Série_57!J6+Série_88!J6</f>
        <v>20744.919999999998</v>
      </c>
      <c r="K6" s="12">
        <f>Série_54!K6+Série_55!K6+Série_57!K6+Série_88!K6</f>
        <v>20752.36</v>
      </c>
      <c r="L6" s="12">
        <f>Série_54!L6+Série_55!L6+Série_57!L6+Série_88!L6</f>
        <v>20620.530000000002</v>
      </c>
      <c r="M6" s="12">
        <f>Série_54!M6+Série_55!M6+Série_57!M6+Série_88!M6</f>
        <v>21002.989999999998</v>
      </c>
      <c r="N6" s="12">
        <f>Série_54!N6+Série_55!N6+Série_57!N6+Série_88!N6</f>
        <v>21044.36</v>
      </c>
      <c r="O6" s="12">
        <f>Série_54!O6+Série_55!O6+Série_57!O6+Série_88!O6</f>
        <v>20838.59</v>
      </c>
      <c r="P6" s="12">
        <f>Série_54!P6+Série_55!P6+Série_57!P6+Série_88!P6</f>
        <v>20504.280000000002</v>
      </c>
      <c r="Q6" s="12">
        <f>Série_54!Q6+Série_55!Q6+Série_57!Q6+Série_88!Q6</f>
        <v>20083.050000000003</v>
      </c>
      <c r="R6" s="12">
        <f>Série_54!R6+Série_55!R6+Série_57!R6+Série_88!R6</f>
        <v>19463.55</v>
      </c>
      <c r="S6" s="12">
        <f>Série_54!S6+Série_55!S6+Série_57!S6+Série_88!S6</f>
        <v>18947.870000000003</v>
      </c>
      <c r="T6" s="12">
        <f>Série_54!T6+Série_55!T6+Série_57!T6+Série_88!T6</f>
        <v>18870.87</v>
      </c>
      <c r="U6" s="12">
        <f>Série_54!U6+Série_55!U6+Série_57!U6+Série_88!U6</f>
        <v>18732.95</v>
      </c>
      <c r="V6" s="12">
        <f>Série_54!V6+Série_55!V6+Série_57!V6+Série_88!V6</f>
        <v>18776.77</v>
      </c>
      <c r="W6" s="12">
        <f>Série_54!W6+Série_55!W6+Série_57!W6+Série_88!W6</f>
        <v>18723.18</v>
      </c>
      <c r="X6" s="12">
        <f>Série_54!X6+Série_55!X6+Série_57!X6+Série_88!X6</f>
        <v>18628.560000000001</v>
      </c>
      <c r="Y6" s="12">
        <f>Série_54!Y6+Série_55!Y6+Série_57!Y6+Série_88!Y6</f>
        <v>18573.77</v>
      </c>
      <c r="Z6" s="12">
        <f>Série_54!Z6+Série_55!Z6+Série_57!Z6+Série_88!Z6</f>
        <v>18525.66</v>
      </c>
      <c r="AA6" s="12">
        <f>Série_54!AA6+Série_55!AA6+Série_57!AA6+Série_88!AA6</f>
        <v>18565.71</v>
      </c>
      <c r="AB6" s="12">
        <f>Série_54!AB6+Série_55!AB6+Série_57!AB6+Série_88!AB6</f>
        <v>18251.350000000002</v>
      </c>
      <c r="AC6" s="12">
        <f>Série_54!AC6+Série_55!AC6+Série_57!AC6+Série_88!AC6</f>
        <v>18093.469999999998</v>
      </c>
      <c r="AD6" s="12">
        <f>Série_54!AD6+Série_55!AD6+Série_57!AD6+Série_88!AD6</f>
        <v>17702.060000000001</v>
      </c>
      <c r="AE6" s="12">
        <f>Série_54!AE6+Série_55!AE6+Série_57!AE6+Série_88!AE6</f>
        <v>17522.580000000002</v>
      </c>
      <c r="AF6" s="12">
        <f>Série_54!AF6+Série_55!AF6+Série_57!AF6+Série_88!AF6</f>
        <v>17366.14</v>
      </c>
      <c r="AG6" s="12">
        <f>Série_54!AG6+Série_55!AG6+Série_57!AG6+Série_88!AG6</f>
        <v>16929.98</v>
      </c>
      <c r="AH6" s="12">
        <f>Série_54!AH6+Série_55!AH6+Série_57!AH6+Série_88!AH6</f>
        <v>16666.949999999997</v>
      </c>
      <c r="AI6" s="12">
        <f>Série_54!AI6+Série_55!AI6+Série_57!AI6+Série_88!AI6</f>
        <v>16325.41</v>
      </c>
      <c r="AJ6" s="12">
        <f>Série_54!AJ6+Série_55!AJ6+Série_57!AJ6+Série_88!AJ6</f>
        <v>16062.419999999998</v>
      </c>
      <c r="AK6" s="12">
        <f>Série_54!AK6+Série_55!AK6+Série_57!AK6+Série_88!AK6</f>
        <v>15856.01</v>
      </c>
      <c r="AL6" s="12">
        <f>Série_54!AL6+Série_55!AL6+Série_57!AL6+Série_88!AL6</f>
        <v>15744.95</v>
      </c>
      <c r="AM6" s="12">
        <f>Série_54!AM6+Série_55!AM6+Série_57!AM6+Série_88!AM6</f>
        <v>15724.55</v>
      </c>
      <c r="AN6" s="12">
        <f>Série_54!AN6+Série_55!AN6+Série_57!AN6+Série_88!AN6</f>
        <v>15830.080000000002</v>
      </c>
      <c r="AO6" s="12">
        <f>Série_54!AO6+Série_55!AO6+Série_57!AO6+Série_88!AO6</f>
        <v>15905.169999999998</v>
      </c>
      <c r="AP6" s="12">
        <f>Série_54!AP6+Série_55!AP6+Série_57!AP6+Série_88!AP6</f>
        <v>15956.43</v>
      </c>
      <c r="AQ6" s="12">
        <f>Série_54!AQ6+Série_55!AQ6+Série_57!AQ6+Série_88!AQ6</f>
        <v>15877.869999999999</v>
      </c>
      <c r="AR6" s="12">
        <f>Série_54!AR6+Série_55!AR6+Série_57!AR6+Série_88!AR6</f>
        <v>15889.78</v>
      </c>
      <c r="AS6" s="12">
        <f>Série_54!AS6+Série_55!AS6+Série_57!AS6+Série_88!AS6</f>
        <v>15772.68</v>
      </c>
      <c r="AT6" s="12">
        <f>Série_54!AT6+Série_55!AT6+Série_57!AT6+Série_88!AT6</f>
        <v>15649.58</v>
      </c>
      <c r="AU6" s="12">
        <f>Série_54!AU6+Série_55!AU6+Série_57!AU6+Série_88!AU6</f>
        <v>15654.140000000001</v>
      </c>
      <c r="AV6" s="13">
        <f t="shared" si="1"/>
        <v>2.9138162174328702E-4</v>
      </c>
      <c r="AW6" s="13">
        <f t="shared" si="2"/>
        <v>-1.4090680928865002E-2</v>
      </c>
    </row>
    <row r="7" spans="1:49" s="5" customFormat="1" ht="13.5" customHeight="1" x14ac:dyDescent="0.2">
      <c r="A7" s="15" t="s">
        <v>5</v>
      </c>
      <c r="B7" s="16" t="s">
        <v>71</v>
      </c>
      <c r="C7" s="12">
        <f>Série_54!C7+Série_55!C7+Série_57!C7+Série_88!C7</f>
        <v>102812.76999999999</v>
      </c>
      <c r="D7" s="12">
        <f>Série_54!D7+Série_55!D7+Série_57!D7+Série_88!D7</f>
        <v>101777.20999999999</v>
      </c>
      <c r="E7" s="12">
        <f>Série_54!E7+Série_55!E7+Série_57!E7+Série_88!E7</f>
        <v>101323.59</v>
      </c>
      <c r="F7" s="12">
        <f>Série_54!F7+Série_55!F7+Série_57!F7+Série_88!F7</f>
        <v>100570.18</v>
      </c>
      <c r="G7" s="12">
        <f>Série_54!G7+Série_55!G7+Série_57!G7+Série_88!G7</f>
        <v>99364.200000000012</v>
      </c>
      <c r="H7" s="12">
        <f>Série_54!H7+Série_55!H7+Série_57!H7+Série_88!H7</f>
        <v>98269.6</v>
      </c>
      <c r="I7" s="12">
        <f>Série_54!I7+Série_55!I7+Série_57!I7+Série_88!I7</f>
        <v>97348.48000000001</v>
      </c>
      <c r="J7" s="12">
        <f>Série_54!J7+Série_55!J7+Série_57!J7+Série_88!J7</f>
        <v>96348.11</v>
      </c>
      <c r="K7" s="12">
        <f>Série_54!K7+Série_55!K7+Série_57!K7+Série_88!K7</f>
        <v>95763.22</v>
      </c>
      <c r="L7" s="12">
        <f>Série_54!L7+Série_55!L7+Série_57!L7+Série_88!L7</f>
        <v>94377.420000000013</v>
      </c>
      <c r="M7" s="12">
        <f>Série_54!M7+Série_55!M7+Série_57!M7+Série_88!M7</f>
        <v>93042.06</v>
      </c>
      <c r="N7" s="12">
        <f>Série_54!N7+Série_55!N7+Série_57!N7+Série_88!N7</f>
        <v>91905.31</v>
      </c>
      <c r="O7" s="12">
        <f>Série_54!O7+Série_55!O7+Série_57!O7+Série_88!O7</f>
        <v>90486.91</v>
      </c>
      <c r="P7" s="12">
        <f>Série_54!P7+Série_55!P7+Série_57!P7+Série_88!P7</f>
        <v>89193.760000000009</v>
      </c>
      <c r="Q7" s="12">
        <f>Série_54!Q7+Série_55!Q7+Série_57!Q7+Série_88!Q7</f>
        <v>88190.07</v>
      </c>
      <c r="R7" s="12">
        <f>Série_54!R7+Série_55!R7+Série_57!R7+Série_88!R7</f>
        <v>87355.28</v>
      </c>
      <c r="S7" s="12">
        <f>Série_54!S7+Série_55!S7+Série_57!S7+Série_88!S7</f>
        <v>86587.94</v>
      </c>
      <c r="T7" s="12">
        <f>Série_54!T7+Série_55!T7+Série_57!T7+Série_88!T7</f>
        <v>85917.19</v>
      </c>
      <c r="U7" s="12">
        <f>Série_54!U7+Série_55!U7+Série_57!U7+Série_88!U7</f>
        <v>85250.900000000009</v>
      </c>
      <c r="V7" s="12">
        <f>Série_54!V7+Série_55!V7+Série_57!V7+Série_88!V7</f>
        <v>84678.079999999987</v>
      </c>
      <c r="W7" s="12">
        <f>Série_54!W7+Série_55!W7+Série_57!W7+Série_88!W7</f>
        <v>83918.209999999992</v>
      </c>
      <c r="X7" s="12">
        <f>Série_54!X7+Série_55!X7+Série_57!X7+Série_88!X7</f>
        <v>82966.600000000006</v>
      </c>
      <c r="Y7" s="12">
        <f>Série_54!Y7+Série_55!Y7+Série_57!Y7+Série_88!Y7</f>
        <v>82181.200000000012</v>
      </c>
      <c r="Z7" s="12">
        <f>Série_54!Z7+Série_55!Z7+Série_57!Z7+Série_88!Z7</f>
        <v>81448.09</v>
      </c>
      <c r="AA7" s="12">
        <f>Série_54!AA7+Série_55!AA7+Série_57!AA7+Série_88!AA7</f>
        <v>80894.570000000007</v>
      </c>
      <c r="AB7" s="12">
        <f>Série_54!AB7+Série_55!AB7+Série_57!AB7+Série_88!AB7</f>
        <v>81236.36</v>
      </c>
      <c r="AC7" s="12">
        <f>Série_54!AC7+Série_55!AC7+Série_57!AC7+Série_88!AC7</f>
        <v>80466.33</v>
      </c>
      <c r="AD7" s="12">
        <f>Série_54!AD7+Série_55!AD7+Série_57!AD7+Série_88!AD7</f>
        <v>79374.429999999993</v>
      </c>
      <c r="AE7" s="12">
        <f>Série_54!AE7+Série_55!AE7+Série_57!AE7+Série_88!AE7</f>
        <v>78267.73</v>
      </c>
      <c r="AF7" s="12">
        <f>Série_54!AF7+Série_55!AF7+Série_57!AF7+Série_88!AF7</f>
        <v>76499.820000000007</v>
      </c>
      <c r="AG7" s="12">
        <f>Série_54!AG7+Série_55!AG7+Série_57!AG7+Série_88!AG7</f>
        <v>74735.22</v>
      </c>
      <c r="AH7" s="12">
        <f>Série_54!AH7+Série_55!AH7+Série_57!AH7+Série_88!AH7</f>
        <v>73147.510000000009</v>
      </c>
      <c r="AI7" s="12">
        <f>Série_54!AI7+Série_55!AI7+Série_57!AI7+Série_88!AI7</f>
        <v>71804.17</v>
      </c>
      <c r="AJ7" s="12">
        <f>Série_54!AJ7+Série_55!AJ7+Série_57!AJ7+Série_88!AJ7</f>
        <v>70847.100000000006</v>
      </c>
      <c r="AK7" s="12">
        <f>Série_54!AK7+Série_55!AK7+Série_57!AK7+Série_88!AK7</f>
        <v>70097.279999999999</v>
      </c>
      <c r="AL7" s="12">
        <f>Série_54!AL7+Série_55!AL7+Série_57!AL7+Série_88!AL7</f>
        <v>69456.959999999992</v>
      </c>
      <c r="AM7" s="12">
        <f>Série_54!AM7+Série_55!AM7+Série_57!AM7+Série_88!AM7</f>
        <v>68938.12999999999</v>
      </c>
      <c r="AN7" s="12">
        <f>Série_54!AN7+Série_55!AN7+Série_57!AN7+Série_88!AN7</f>
        <v>68383.290000000008</v>
      </c>
      <c r="AO7" s="12">
        <f>Série_54!AO7+Série_55!AO7+Série_57!AO7+Série_88!AO7</f>
        <v>68401.06</v>
      </c>
      <c r="AP7" s="12">
        <f>Série_54!AP7+Série_55!AP7+Série_57!AP7+Série_88!AP7</f>
        <v>67984.790000000008</v>
      </c>
      <c r="AQ7" s="12">
        <f>Série_54!AQ7+Série_55!AQ7+Série_57!AQ7+Série_88!AQ7</f>
        <v>67365.88</v>
      </c>
      <c r="AR7" s="12">
        <f>Série_54!AR7+Série_55!AR7+Série_57!AR7+Série_88!AR7</f>
        <v>66894.25</v>
      </c>
      <c r="AS7" s="12">
        <f>Série_54!AS7+Série_55!AS7+Série_57!AS7+Série_88!AS7</f>
        <v>66161.3</v>
      </c>
      <c r="AT7" s="12">
        <f>Série_54!AT7+Série_55!AT7+Série_57!AT7+Série_88!AT7</f>
        <v>65605.409999999989</v>
      </c>
      <c r="AU7" s="12">
        <f>Série_54!AU7+Série_55!AU7+Série_57!AU7+Série_88!AU7</f>
        <v>64855.72</v>
      </c>
      <c r="AV7" s="13">
        <f t="shared" si="1"/>
        <v>-1.1427258819051477E-2</v>
      </c>
      <c r="AW7" s="13">
        <f t="shared" si="2"/>
        <v>-3.7261592960709536E-2</v>
      </c>
    </row>
    <row r="8" spans="1:49" s="5" customFormat="1" ht="13.5" customHeight="1" x14ac:dyDescent="0.2">
      <c r="A8" s="17" t="s">
        <v>6</v>
      </c>
      <c r="B8" s="18" t="s">
        <v>72</v>
      </c>
      <c r="C8" s="36">
        <f>Série_54!C8+Série_55!C8+Série_57!C8+Série_88!C8</f>
        <v>47731.58</v>
      </c>
      <c r="D8" s="36">
        <f>Série_54!D8+Série_55!D8+Série_57!D8+Série_88!D8</f>
        <v>47871.06</v>
      </c>
      <c r="E8" s="36">
        <f>Série_54!E8+Série_55!E8+Série_57!E8+Série_88!E8</f>
        <v>47720.32</v>
      </c>
      <c r="F8" s="36">
        <f>Série_54!F8+Série_55!F8+Série_57!F8+Série_88!F8</f>
        <v>47570.979999999996</v>
      </c>
      <c r="G8" s="36">
        <f>Série_54!G8+Série_55!G8+Série_57!G8+Série_88!G8</f>
        <v>47296.070000000007</v>
      </c>
      <c r="H8" s="36">
        <f>Série_54!H8+Série_55!H8+Série_57!H8+Série_88!H8</f>
        <v>47442.7</v>
      </c>
      <c r="I8" s="36">
        <f>Série_54!I8+Série_55!I8+Série_57!I8+Série_88!I8</f>
        <v>46855.729999999996</v>
      </c>
      <c r="J8" s="36">
        <f>Série_54!J8+Série_55!J8+Série_57!J8+Série_88!J8</f>
        <v>46772.009999999995</v>
      </c>
      <c r="K8" s="36">
        <f>Série_54!K8+Série_55!K8+Série_57!K8+Série_88!K8</f>
        <v>46861.14</v>
      </c>
      <c r="L8" s="36">
        <f>Série_54!L8+Série_55!L8+Série_57!L8+Série_88!L8</f>
        <v>46659.29</v>
      </c>
      <c r="M8" s="36">
        <f>Série_54!M8+Série_55!M8+Série_57!M8+Série_88!M8</f>
        <v>46685.55</v>
      </c>
      <c r="N8" s="36">
        <f>Série_54!N8+Série_55!N8+Série_57!N8+Série_88!N8</f>
        <v>46598.409999999996</v>
      </c>
      <c r="O8" s="36">
        <f>Série_54!O8+Série_55!O8+Série_57!O8+Série_88!O8</f>
        <v>46704.650000000009</v>
      </c>
      <c r="P8" s="36">
        <f>Série_54!P8+Série_55!P8+Série_57!P8+Série_88!P8</f>
        <v>46804.7</v>
      </c>
      <c r="Q8" s="36">
        <f>Série_54!Q8+Série_55!Q8+Série_57!Q8+Série_88!Q8</f>
        <v>47171.85</v>
      </c>
      <c r="R8" s="36">
        <f>Série_54!R8+Série_55!R8+Série_57!R8+Série_88!R8</f>
        <v>47477.59</v>
      </c>
      <c r="S8" s="36">
        <f>Série_54!S8+Série_55!S8+Série_57!S8+Série_88!S8</f>
        <v>47960.3</v>
      </c>
      <c r="T8" s="36">
        <f>Série_54!T8+Série_55!T8+Série_57!T8+Série_88!T8</f>
        <v>48371.83</v>
      </c>
      <c r="U8" s="36">
        <f>Série_54!U8+Série_55!U8+Série_57!U8+Série_88!U8</f>
        <v>48832.060000000005</v>
      </c>
      <c r="V8" s="36">
        <f>Série_54!V8+Série_55!V8+Série_57!V8+Série_88!V8</f>
        <v>49330.380000000005</v>
      </c>
      <c r="W8" s="36">
        <f>Série_54!W8+Série_55!W8+Série_57!W8+Série_88!W8</f>
        <v>49788.31</v>
      </c>
      <c r="X8" s="36">
        <f>Série_54!X8+Série_55!X8+Série_57!X8+Série_88!X8</f>
        <v>50306.49</v>
      </c>
      <c r="Y8" s="36">
        <f>Série_54!Y8+Série_55!Y8+Série_57!Y8+Série_88!Y8</f>
        <v>50405.71</v>
      </c>
      <c r="Z8" s="36">
        <f>Série_54!Z8+Série_55!Z8+Série_57!Z8+Série_88!Z8</f>
        <v>51007.499999999993</v>
      </c>
      <c r="AA8" s="36">
        <f>Série_54!AA8+Série_55!AA8+Série_57!AA8+Série_88!AA8</f>
        <v>51388.810000000005</v>
      </c>
      <c r="AB8" s="36">
        <f>Série_54!AB8+Série_55!AB8+Série_57!AB8+Série_88!AB8</f>
        <v>51808.33</v>
      </c>
      <c r="AC8" s="36">
        <f>Série_54!AC8+Série_55!AC8+Série_57!AC8+Série_88!AC8</f>
        <v>52265.849999999991</v>
      </c>
      <c r="AD8" s="36">
        <f>Série_54!AD8+Série_55!AD8+Série_57!AD8+Série_88!AD8</f>
        <v>52195.37</v>
      </c>
      <c r="AE8" s="36">
        <f>Série_54!AE8+Série_55!AE8+Série_57!AE8+Série_88!AE8</f>
        <v>51577.719999999994</v>
      </c>
      <c r="AF8" s="36">
        <f>Série_54!AF8+Série_55!AF8+Série_57!AF8+Série_88!AF8</f>
        <v>50471.320000000007</v>
      </c>
      <c r="AG8" s="36">
        <f>Série_54!AG8+Série_55!AG8+Série_57!AG8+Série_88!AG8</f>
        <v>49974.990000000005</v>
      </c>
      <c r="AH8" s="36">
        <f>Série_54!AH8+Série_55!AH8+Série_57!AH8+Série_88!AH8</f>
        <v>49188.52</v>
      </c>
      <c r="AI8" s="36">
        <f>Série_54!AI8+Série_55!AI8+Série_57!AI8+Série_88!AI8</f>
        <v>48976.800000000003</v>
      </c>
      <c r="AJ8" s="36">
        <f>Série_54!AJ8+Série_55!AJ8+Série_57!AJ8+Série_88!AJ8</f>
        <v>48804.88</v>
      </c>
      <c r="AK8" s="36">
        <f>Série_54!AK8+Série_55!AK8+Série_57!AK8+Série_88!AK8</f>
        <v>48365.46</v>
      </c>
      <c r="AL8" s="36">
        <f>Série_54!AL8+Série_55!AL8+Série_57!AL8+Série_88!AL8</f>
        <v>48022.59</v>
      </c>
      <c r="AM8" s="36">
        <f>Série_54!AM8+Série_55!AM8+Série_57!AM8+Série_88!AM8</f>
        <v>47916.130000000005</v>
      </c>
      <c r="AN8" s="36">
        <f>Série_54!AN8+Série_55!AN8+Série_57!AN8+Série_88!AN8</f>
        <v>47815.240000000005</v>
      </c>
      <c r="AO8" s="36">
        <f>Série_54!AO8+Série_55!AO8+Série_57!AO8+Série_88!AO8</f>
        <v>47501.119999999995</v>
      </c>
      <c r="AP8" s="36">
        <f>Série_54!AP8+Série_55!AP8+Série_57!AP8+Série_88!AP8</f>
        <v>47142.66</v>
      </c>
      <c r="AQ8" s="36">
        <f>Série_54!AQ8+Série_55!AQ8+Série_57!AQ8+Série_88!AQ8</f>
        <v>46975.049999999996</v>
      </c>
      <c r="AR8" s="36">
        <f>Série_54!AR8+Série_55!AR8+Série_57!AR8+Série_88!AR8</f>
        <v>46725.33</v>
      </c>
      <c r="AS8" s="36">
        <f>Série_54!AS8+Série_55!AS8+Série_57!AS8+Série_88!AS8</f>
        <v>46589.35</v>
      </c>
      <c r="AT8" s="36">
        <f>Série_54!AT8+Série_55!AT8+Série_57!AT8+Série_88!AT8</f>
        <v>46349.799999999996</v>
      </c>
      <c r="AU8" s="36">
        <f>Série_54!AU8+Série_55!AU8+Série_57!AU8+Série_88!AU8</f>
        <v>45757.41</v>
      </c>
      <c r="AV8" s="20">
        <f t="shared" si="1"/>
        <v>-1.2780853423315574E-2</v>
      </c>
      <c r="AW8" s="20">
        <f t="shared" si="2"/>
        <v>-2.5920994229915503E-2</v>
      </c>
    </row>
    <row r="9" spans="1:49" s="5" customFormat="1" ht="13.5" customHeight="1" x14ac:dyDescent="0.2">
      <c r="A9" s="17" t="s">
        <v>8</v>
      </c>
      <c r="B9" s="18" t="s">
        <v>73</v>
      </c>
      <c r="C9" s="36">
        <f>Série_54!C9+Série_55!C9+Série_57!C9+Série_88!C9</f>
        <v>97483.540000000008</v>
      </c>
      <c r="D9" s="36">
        <f>Série_54!D9+Série_55!D9+Série_57!D9+Série_88!D9</f>
        <v>97726.180000000008</v>
      </c>
      <c r="E9" s="36">
        <f>Série_54!E9+Série_55!E9+Série_57!E9+Série_88!E9</f>
        <v>97700.35</v>
      </c>
      <c r="F9" s="36">
        <f>Série_54!F9+Série_55!F9+Série_57!F9+Série_88!F9</f>
        <v>97704.73</v>
      </c>
      <c r="G9" s="36">
        <f>Série_54!G9+Série_55!G9+Série_57!G9+Série_88!G9</f>
        <v>97485.76999999999</v>
      </c>
      <c r="H9" s="36">
        <f>Série_54!H9+Série_55!H9+Série_57!H9+Série_88!H9</f>
        <v>97341.34</v>
      </c>
      <c r="I9" s="36">
        <f>Série_54!I9+Série_55!I9+Série_57!I9+Série_88!I9</f>
        <v>97450.73</v>
      </c>
      <c r="J9" s="36">
        <f>Série_54!J9+Série_55!J9+Série_57!J9+Série_88!J9</f>
        <v>97403.23</v>
      </c>
      <c r="K9" s="36">
        <f>Série_54!K9+Série_55!K9+Série_57!K9+Série_88!K9</f>
        <v>97424.74</v>
      </c>
      <c r="L9" s="36">
        <f>Série_54!L9+Série_55!L9+Série_57!L9+Série_88!L9</f>
        <v>97263.98</v>
      </c>
      <c r="M9" s="36">
        <f>Série_54!M9+Série_55!M9+Série_57!M9+Série_88!M9</f>
        <v>97058.27</v>
      </c>
      <c r="N9" s="36">
        <f>Série_54!N9+Série_55!N9+Série_57!N9+Série_88!N9</f>
        <v>96616.790000000008</v>
      </c>
      <c r="O9" s="36">
        <f>Série_54!O9+Série_55!O9+Série_57!O9+Série_88!O9</f>
        <v>96576.71</v>
      </c>
      <c r="P9" s="36">
        <f>Série_54!P9+Série_55!P9+Série_57!P9+Série_88!P9</f>
        <v>96202.41</v>
      </c>
      <c r="Q9" s="36">
        <f>Série_54!Q9+Série_55!Q9+Série_57!Q9+Série_88!Q9</f>
        <v>96251.12000000001</v>
      </c>
      <c r="R9" s="36">
        <f>Série_54!R9+Série_55!R9+Série_57!R9+Série_88!R9</f>
        <v>96133.67</v>
      </c>
      <c r="S9" s="36">
        <f>Série_54!S9+Série_55!S9+Série_57!S9+Série_88!S9</f>
        <v>95880.260000000009</v>
      </c>
      <c r="T9" s="36">
        <f>Série_54!T9+Série_55!T9+Série_57!T9+Série_88!T9</f>
        <v>95747.57</v>
      </c>
      <c r="U9" s="36">
        <f>Série_54!U9+Série_55!U9+Série_57!U9+Série_88!U9</f>
        <v>95694.09</v>
      </c>
      <c r="V9" s="36">
        <f>Série_54!V9+Série_55!V9+Série_57!V9+Série_88!V9</f>
        <v>95935.549999999988</v>
      </c>
      <c r="W9" s="36">
        <f>Série_54!W9+Série_55!W9+Série_57!W9+Série_88!W9</f>
        <v>95759.83</v>
      </c>
      <c r="X9" s="36">
        <f>Série_54!X9+Série_55!X9+Série_57!X9+Série_88!X9</f>
        <v>96331.02</v>
      </c>
      <c r="Y9" s="36">
        <f>Série_54!Y9+Série_55!Y9+Série_57!Y9+Série_88!Y9</f>
        <v>96862.67</v>
      </c>
      <c r="Z9" s="36">
        <f>Série_54!Z9+Série_55!Z9+Série_57!Z9+Série_88!Z9</f>
        <v>98054.62</v>
      </c>
      <c r="AA9" s="36">
        <f>Série_54!AA9+Série_55!AA9+Série_57!AA9+Série_88!AA9</f>
        <v>98051.05</v>
      </c>
      <c r="AB9" s="36">
        <f>Série_54!AB9+Série_55!AB9+Série_57!AB9+Série_88!AB9</f>
        <v>98468.44</v>
      </c>
      <c r="AC9" s="36">
        <f>Série_54!AC9+Série_55!AC9+Série_57!AC9+Série_88!AC9</f>
        <v>98324.569999999992</v>
      </c>
      <c r="AD9" s="36">
        <f>Série_54!AD9+Série_55!AD9+Série_57!AD9+Série_88!AD9</f>
        <v>98105.57</v>
      </c>
      <c r="AE9" s="36">
        <f>Série_54!AE9+Série_55!AE9+Série_57!AE9+Série_88!AE9</f>
        <v>98276.67</v>
      </c>
      <c r="AF9" s="36">
        <f>Série_54!AF9+Série_55!AF9+Série_57!AF9+Série_88!AF9</f>
        <v>97697.58</v>
      </c>
      <c r="AG9" s="36">
        <f>Série_54!AG9+Série_55!AG9+Série_57!AG9+Série_88!AG9</f>
        <v>97052.510000000009</v>
      </c>
      <c r="AH9" s="36">
        <f>Série_54!AH9+Série_55!AH9+Série_57!AH9+Série_88!AH9</f>
        <v>96263.47</v>
      </c>
      <c r="AI9" s="36">
        <f>Série_54!AI9+Série_55!AI9+Série_57!AI9+Série_88!AI9</f>
        <v>96108.66</v>
      </c>
      <c r="AJ9" s="36">
        <f>Série_54!AJ9+Série_55!AJ9+Série_57!AJ9+Série_88!AJ9</f>
        <v>95466.04</v>
      </c>
      <c r="AK9" s="36">
        <f>Série_54!AK9+Série_55!AK9+Série_57!AK9+Série_88!AK9</f>
        <v>95327.98000000001</v>
      </c>
      <c r="AL9" s="36">
        <f>Série_54!AL9+Série_55!AL9+Série_57!AL9+Série_88!AL9</f>
        <v>95331.98000000001</v>
      </c>
      <c r="AM9" s="36">
        <f>Série_54!AM9+Série_55!AM9+Série_57!AM9+Série_88!AM9</f>
        <v>95496.97</v>
      </c>
      <c r="AN9" s="36">
        <f>Série_54!AN9+Série_55!AN9+Série_57!AN9+Série_88!AN9</f>
        <v>95311.950000000012</v>
      </c>
      <c r="AO9" s="36">
        <f>Série_54!AO9+Série_55!AO9+Série_57!AO9+Série_88!AO9</f>
        <v>95367.03</v>
      </c>
      <c r="AP9" s="36">
        <f>Série_54!AP9+Série_55!AP9+Série_57!AP9+Série_88!AP9</f>
        <v>95114.919999999984</v>
      </c>
      <c r="AQ9" s="36">
        <f>Série_54!AQ9+Série_55!AQ9+Série_57!AQ9+Série_88!AQ9</f>
        <v>95288.24</v>
      </c>
      <c r="AR9" s="36">
        <f>Série_54!AR9+Série_55!AR9+Série_57!AR9+Série_88!AR9</f>
        <v>95080.26</v>
      </c>
      <c r="AS9" s="36">
        <f>Série_54!AS9+Série_55!AS9+Série_57!AS9+Série_88!AS9</f>
        <v>94813.43</v>
      </c>
      <c r="AT9" s="36">
        <f>Série_54!AT9+Série_55!AT9+Série_57!AT9+Série_88!AT9</f>
        <v>94588.63</v>
      </c>
      <c r="AU9" s="36">
        <f>Série_54!AU9+Série_55!AU9+Série_57!AU9+Série_88!AU9</f>
        <v>93862.030000000013</v>
      </c>
      <c r="AV9" s="22">
        <f t="shared" si="1"/>
        <v>-7.6816843631205061E-3</v>
      </c>
      <c r="AW9" s="22">
        <f t="shared" si="2"/>
        <v>-1.4967324404354533E-2</v>
      </c>
    </row>
    <row r="10" spans="1:49" s="5" customFormat="1" ht="13.5" customHeight="1" x14ac:dyDescent="0.2">
      <c r="A10" s="23"/>
      <c r="B10" s="24" t="s">
        <v>74</v>
      </c>
      <c r="C10" s="25">
        <f>SUM(C11:C18)</f>
        <v>190096.32</v>
      </c>
      <c r="D10" s="25">
        <f t="shared" ref="D10:AU10" si="3">SUM(D11:D18)</f>
        <v>190440.45</v>
      </c>
      <c r="E10" s="25">
        <f t="shared" si="3"/>
        <v>190394.73</v>
      </c>
      <c r="F10" s="25">
        <f t="shared" si="3"/>
        <v>190059.66000000003</v>
      </c>
      <c r="G10" s="25">
        <f t="shared" si="3"/>
        <v>190579.35</v>
      </c>
      <c r="H10" s="25">
        <f t="shared" si="3"/>
        <v>190383.50999999998</v>
      </c>
      <c r="I10" s="25">
        <f t="shared" si="3"/>
        <v>189535.85</v>
      </c>
      <c r="J10" s="25">
        <f t="shared" si="3"/>
        <v>189755.42</v>
      </c>
      <c r="K10" s="25">
        <f t="shared" si="3"/>
        <v>191666.88999999998</v>
      </c>
      <c r="L10" s="25">
        <f t="shared" si="3"/>
        <v>190301.52000000002</v>
      </c>
      <c r="M10" s="25">
        <f t="shared" si="3"/>
        <v>192273.4</v>
      </c>
      <c r="N10" s="25">
        <f t="shared" si="3"/>
        <v>192043.06</v>
      </c>
      <c r="O10" s="25">
        <f t="shared" si="3"/>
        <v>193082.02000000002</v>
      </c>
      <c r="P10" s="25">
        <f t="shared" si="3"/>
        <v>193462.93000000002</v>
      </c>
      <c r="Q10" s="25">
        <f t="shared" si="3"/>
        <v>193756.74000000002</v>
      </c>
      <c r="R10" s="25">
        <f t="shared" si="3"/>
        <v>193836.25000000003</v>
      </c>
      <c r="S10" s="25">
        <f t="shared" si="3"/>
        <v>194108.38999999998</v>
      </c>
      <c r="T10" s="25">
        <f t="shared" si="3"/>
        <v>194822.90999999997</v>
      </c>
      <c r="U10" s="25">
        <f t="shared" si="3"/>
        <v>197182.36000000002</v>
      </c>
      <c r="V10" s="25">
        <f t="shared" si="3"/>
        <v>198612.12000000002</v>
      </c>
      <c r="W10" s="25">
        <f t="shared" si="3"/>
        <v>197901.66999999998</v>
      </c>
      <c r="X10" s="25">
        <f t="shared" si="3"/>
        <v>199922.22999999998</v>
      </c>
      <c r="Y10" s="25">
        <f t="shared" si="3"/>
        <v>201140</v>
      </c>
      <c r="Z10" s="25">
        <f t="shared" si="3"/>
        <v>201371.16</v>
      </c>
      <c r="AA10" s="25">
        <f t="shared" si="3"/>
        <v>201154.85</v>
      </c>
      <c r="AB10" s="25">
        <f t="shared" si="3"/>
        <v>203858.53</v>
      </c>
      <c r="AC10" s="25">
        <f t="shared" si="3"/>
        <v>202412.48000000004</v>
      </c>
      <c r="AD10" s="25">
        <f t="shared" si="3"/>
        <v>199867.64</v>
      </c>
      <c r="AE10" s="25">
        <f t="shared" si="3"/>
        <v>196564</v>
      </c>
      <c r="AF10" s="25">
        <f t="shared" si="3"/>
        <v>192226.2</v>
      </c>
      <c r="AG10" s="25">
        <f t="shared" si="3"/>
        <v>191377.41999999998</v>
      </c>
      <c r="AH10" s="25">
        <f t="shared" si="3"/>
        <v>192612.64</v>
      </c>
      <c r="AI10" s="25">
        <f t="shared" si="3"/>
        <v>195145.16</v>
      </c>
      <c r="AJ10" s="25">
        <f t="shared" si="3"/>
        <v>196572.31</v>
      </c>
      <c r="AK10" s="25">
        <f t="shared" si="3"/>
        <v>196693.74999999997</v>
      </c>
      <c r="AL10" s="25">
        <f t="shared" si="3"/>
        <v>199104.6</v>
      </c>
      <c r="AM10" s="25">
        <f t="shared" si="3"/>
        <v>200280.49</v>
      </c>
      <c r="AN10" s="25">
        <f t="shared" si="3"/>
        <v>201043.84999999998</v>
      </c>
      <c r="AO10" s="25">
        <f t="shared" si="3"/>
        <v>202660.07</v>
      </c>
      <c r="AP10" s="25">
        <f t="shared" si="3"/>
        <v>201172.96000000002</v>
      </c>
      <c r="AQ10" s="25">
        <f t="shared" si="3"/>
        <v>200471.87000000002</v>
      </c>
      <c r="AR10" s="25">
        <f t="shared" si="3"/>
        <v>200756.1</v>
      </c>
      <c r="AS10" s="25">
        <f t="shared" si="3"/>
        <v>197813.19</v>
      </c>
      <c r="AT10" s="25">
        <f t="shared" si="3"/>
        <v>196360.78</v>
      </c>
      <c r="AU10" s="25">
        <f t="shared" si="3"/>
        <v>195284.05</v>
      </c>
      <c r="AV10" s="9">
        <f t="shared" si="1"/>
        <v>-5.4834269857759301E-3</v>
      </c>
      <c r="AW10" s="9">
        <f t="shared" si="2"/>
        <v>-2.5878044635389671E-2</v>
      </c>
    </row>
    <row r="11" spans="1:49" s="5" customFormat="1" ht="13.5" customHeight="1" x14ac:dyDescent="0.2">
      <c r="A11" s="10" t="s">
        <v>10</v>
      </c>
      <c r="B11" s="26" t="s">
        <v>75</v>
      </c>
      <c r="C11" s="12">
        <f>Série_54!C11+Série_55!C11+Série_57!C11+Série_88!C11</f>
        <v>46282.929999999993</v>
      </c>
      <c r="D11" s="12">
        <f>Série_54!D11+Série_55!D11+Série_57!D11+Série_88!D11</f>
        <v>46093.210000000006</v>
      </c>
      <c r="E11" s="12">
        <f>Série_54!E11+Série_55!E11+Série_57!E11+Série_88!E11</f>
        <v>46130.150000000009</v>
      </c>
      <c r="F11" s="12">
        <f>Série_54!F11+Série_55!F11+Série_57!F11+Série_88!F11</f>
        <v>46099.990000000005</v>
      </c>
      <c r="G11" s="12">
        <f>Série_54!G11+Série_55!G11+Série_57!G11+Série_88!G11</f>
        <v>46277.9</v>
      </c>
      <c r="H11" s="12">
        <f>Série_54!H11+Série_55!H11+Série_57!H11+Série_88!H11</f>
        <v>46560.78</v>
      </c>
      <c r="I11" s="12">
        <f>Série_54!I11+Série_55!I11+Série_57!I11+Série_88!I11</f>
        <v>46352.5</v>
      </c>
      <c r="J11" s="12">
        <f>Série_54!J11+Série_55!J11+Série_57!J11+Série_88!J11</f>
        <v>46505.19</v>
      </c>
      <c r="K11" s="12">
        <f>Série_54!K11+Série_55!K11+Série_57!K11+Série_88!K11</f>
        <v>46235.57</v>
      </c>
      <c r="L11" s="12">
        <f>Série_54!L11+Série_55!L11+Série_57!L11+Série_88!L11</f>
        <v>45459.19</v>
      </c>
      <c r="M11" s="12">
        <f>Série_54!M11+Série_55!M11+Série_57!M11+Série_88!M11</f>
        <v>45569.130000000005</v>
      </c>
      <c r="N11" s="12">
        <f>Série_54!N11+Série_55!N11+Série_57!N11+Série_88!N11</f>
        <v>45816.78</v>
      </c>
      <c r="O11" s="12">
        <f>Série_54!O11+Série_55!O11+Série_57!O11+Série_88!O11</f>
        <v>45723.39</v>
      </c>
      <c r="P11" s="12">
        <f>Série_54!P11+Série_55!P11+Série_57!P11+Série_88!P11</f>
        <v>45727.270000000004</v>
      </c>
      <c r="Q11" s="12">
        <f>Série_54!Q11+Série_55!Q11+Série_57!Q11+Série_88!Q11</f>
        <v>45296.87</v>
      </c>
      <c r="R11" s="12">
        <f>Série_54!R11+Série_55!R11+Série_57!R11+Série_88!R11</f>
        <v>44841.81</v>
      </c>
      <c r="S11" s="12">
        <f>Série_54!S11+Série_55!S11+Série_57!S11+Série_88!S11</f>
        <v>44803.02</v>
      </c>
      <c r="T11" s="12">
        <f>Série_54!T11+Série_55!T11+Série_57!T11+Série_88!T11</f>
        <v>44750.07</v>
      </c>
      <c r="U11" s="12">
        <f>Série_54!U11+Série_55!U11+Série_57!U11+Série_88!U11</f>
        <v>44570.820000000007</v>
      </c>
      <c r="V11" s="12">
        <f>Série_54!V11+Série_55!V11+Série_57!V11+Série_88!V11</f>
        <v>44399.270000000004</v>
      </c>
      <c r="W11" s="12">
        <f>Série_54!W11+Série_55!W11+Série_57!W11+Série_88!W11</f>
        <v>44094.44</v>
      </c>
      <c r="X11" s="12">
        <f>Série_54!X11+Série_55!X11+Série_57!X11+Série_88!X11</f>
        <v>44174.689999999995</v>
      </c>
      <c r="Y11" s="12">
        <f>Série_54!Y11+Série_55!Y11+Série_57!Y11+Série_88!Y11</f>
        <v>44336.85</v>
      </c>
      <c r="Z11" s="12">
        <f>Série_54!Z11+Série_55!Z11+Série_57!Z11+Série_88!Z11</f>
        <v>44094.630000000005</v>
      </c>
      <c r="AA11" s="12">
        <f>Série_54!AA11+Série_55!AA11+Série_57!AA11+Série_88!AA11</f>
        <v>43920.45</v>
      </c>
      <c r="AB11" s="12">
        <f>Série_54!AB11+Série_55!AB11+Série_57!AB11+Série_88!AB11</f>
        <v>44056.819999999992</v>
      </c>
      <c r="AC11" s="12">
        <f>Série_54!AC11+Série_55!AC11+Série_57!AC11+Série_88!AC11</f>
        <v>44130.96</v>
      </c>
      <c r="AD11" s="12">
        <f>Série_54!AD11+Série_55!AD11+Série_57!AD11+Série_88!AD11</f>
        <v>44172.26</v>
      </c>
      <c r="AE11" s="12">
        <f>Série_54!AE11+Série_55!AE11+Série_57!AE11+Série_88!AE11</f>
        <v>43668.280000000006</v>
      </c>
      <c r="AF11" s="12">
        <f>Série_54!AF11+Série_55!AF11+Série_57!AF11+Série_88!AF11</f>
        <v>43240.079999999994</v>
      </c>
      <c r="AG11" s="12">
        <f>Série_54!AG11+Série_55!AG11+Série_57!AG11+Série_88!AG11</f>
        <v>42386.03</v>
      </c>
      <c r="AH11" s="12">
        <f>Série_54!AH11+Série_55!AH11+Série_57!AH11+Série_88!AH11</f>
        <v>41998.34</v>
      </c>
      <c r="AI11" s="12">
        <f>Série_54!AI11+Série_55!AI11+Série_57!AI11+Série_88!AI11</f>
        <v>41719.85</v>
      </c>
      <c r="AJ11" s="12">
        <f>Série_54!AJ11+Série_55!AJ11+Série_57!AJ11+Série_88!AJ11</f>
        <v>41601.869999999995</v>
      </c>
      <c r="AK11" s="12">
        <f>Série_54!AK11+Série_55!AK11+Série_57!AK11+Série_88!AK11</f>
        <v>41569.49</v>
      </c>
      <c r="AL11" s="12">
        <f>Série_54!AL11+Série_55!AL11+Série_57!AL11+Série_88!AL11</f>
        <v>41600.83</v>
      </c>
      <c r="AM11" s="12">
        <f>Série_54!AM11+Série_55!AM11+Série_57!AM11+Série_88!AM11</f>
        <v>41689.700000000004</v>
      </c>
      <c r="AN11" s="12">
        <f>Série_54!AN11+Série_55!AN11+Série_57!AN11+Série_88!AN11</f>
        <v>41592.33</v>
      </c>
      <c r="AO11" s="12">
        <f>Série_54!AO11+Série_55!AO11+Série_57!AO11+Série_88!AO11</f>
        <v>41774.080000000002</v>
      </c>
      <c r="AP11" s="12">
        <f>Série_54!AP11+Série_55!AP11+Série_57!AP11+Série_88!AP11</f>
        <v>41575.58</v>
      </c>
      <c r="AQ11" s="12">
        <f>Série_54!AQ11+Série_55!AQ11+Série_57!AQ11+Série_88!AQ11</f>
        <v>41654.06</v>
      </c>
      <c r="AR11" s="12">
        <f>Série_54!AR11+Série_55!AR11+Série_57!AR11+Série_88!AR11</f>
        <v>41536.790000000008</v>
      </c>
      <c r="AS11" s="12">
        <f>Série_54!AS11+Série_55!AS11+Série_57!AS11+Série_88!AS11</f>
        <v>41404.28</v>
      </c>
      <c r="AT11" s="12">
        <f>Série_54!AT11+Série_55!AT11+Série_57!AT11+Série_88!AT11</f>
        <v>41346.58</v>
      </c>
      <c r="AU11" s="12">
        <f>Série_54!AU11+Série_55!AU11+Série_57!AU11+Série_88!AU11</f>
        <v>41199.659999999989</v>
      </c>
      <c r="AV11" s="13">
        <f t="shared" si="1"/>
        <v>-3.5533773289111894E-3</v>
      </c>
      <c r="AW11" s="13">
        <f t="shared" si="2"/>
        <v>-1.0908900596964827E-2</v>
      </c>
    </row>
    <row r="12" spans="1:49" s="5" customFormat="1" ht="13.5" customHeight="1" x14ac:dyDescent="0.2">
      <c r="A12" s="10" t="s">
        <v>11</v>
      </c>
      <c r="B12" s="26" t="s">
        <v>76</v>
      </c>
      <c r="C12" s="12">
        <f>Série_54!C12+Série_55!C12+Série_57!C12+Série_88!C12</f>
        <v>21336.629999999997</v>
      </c>
      <c r="D12" s="12">
        <f>Série_54!D12+Série_55!D12+Série_57!D12+Série_88!D12</f>
        <v>21226.32</v>
      </c>
      <c r="E12" s="12">
        <f>Série_54!E12+Série_55!E12+Série_57!E12+Série_88!E12</f>
        <v>21365.29</v>
      </c>
      <c r="F12" s="12">
        <f>Série_54!F12+Série_55!F12+Série_57!F12+Série_88!F12</f>
        <v>21517.170000000002</v>
      </c>
      <c r="G12" s="12">
        <f>Série_54!G12+Série_55!G12+Série_57!G12+Série_88!G12</f>
        <v>21757.68</v>
      </c>
      <c r="H12" s="12">
        <f>Série_54!H12+Série_55!H12+Série_57!H12+Série_88!H12</f>
        <v>21926.18</v>
      </c>
      <c r="I12" s="12">
        <f>Série_54!I12+Série_55!I12+Série_57!I12+Série_88!I12</f>
        <v>21922.379999999997</v>
      </c>
      <c r="J12" s="12">
        <f>Série_54!J12+Série_55!J12+Série_57!J12+Série_88!J12</f>
        <v>21997.96</v>
      </c>
      <c r="K12" s="12">
        <f>Série_54!K12+Série_55!K12+Série_57!K12+Série_88!K12</f>
        <v>22343.35</v>
      </c>
      <c r="L12" s="12">
        <f>Série_54!L12+Série_55!L12+Série_57!L12+Série_88!L12</f>
        <v>22625.58</v>
      </c>
      <c r="M12" s="12">
        <f>Série_54!M12+Série_55!M12+Série_57!M12+Série_88!M12</f>
        <v>22777.360000000001</v>
      </c>
      <c r="N12" s="12">
        <f>Série_54!N12+Série_55!N12+Série_57!N12+Série_88!N12</f>
        <v>22679.079999999998</v>
      </c>
      <c r="O12" s="12">
        <f>Série_54!O12+Série_55!O12+Série_57!O12+Série_88!O12</f>
        <v>22681.21</v>
      </c>
      <c r="P12" s="12">
        <f>Série_54!P12+Série_55!P12+Série_57!P12+Série_88!P12</f>
        <v>22906.61</v>
      </c>
      <c r="Q12" s="12">
        <f>Série_54!Q12+Série_55!Q12+Série_57!Q12+Série_88!Q12</f>
        <v>23074.29</v>
      </c>
      <c r="R12" s="12">
        <f>Série_54!R12+Série_55!R12+Série_57!R12+Série_88!R12</f>
        <v>23157.52</v>
      </c>
      <c r="S12" s="12">
        <f>Série_54!S12+Série_55!S12+Série_57!S12+Série_88!S12</f>
        <v>23283.39</v>
      </c>
      <c r="T12" s="12">
        <f>Série_54!T12+Série_55!T12+Série_57!T12+Série_88!T12</f>
        <v>23224.239999999998</v>
      </c>
      <c r="U12" s="12">
        <f>Série_54!U12+Série_55!U12+Série_57!U12+Série_88!U12</f>
        <v>23310.11</v>
      </c>
      <c r="V12" s="12">
        <f>Série_54!V12+Série_55!V12+Série_57!V12+Série_88!V12</f>
        <v>23473.420000000002</v>
      </c>
      <c r="W12" s="12">
        <f>Série_54!W12+Série_55!W12+Série_57!W12+Série_88!W12</f>
        <v>23450.920000000002</v>
      </c>
      <c r="X12" s="12">
        <f>Série_54!X12+Série_55!X12+Série_57!X12+Série_88!X12</f>
        <v>23439.53</v>
      </c>
      <c r="Y12" s="12">
        <f>Série_54!Y12+Série_55!Y12+Série_57!Y12+Série_88!Y12</f>
        <v>23613.72</v>
      </c>
      <c r="Z12" s="12">
        <f>Série_54!Z12+Série_55!Z12+Série_57!Z12+Série_88!Z12</f>
        <v>23870.26</v>
      </c>
      <c r="AA12" s="12">
        <f>Série_54!AA12+Série_55!AA12+Série_57!AA12+Série_88!AA12</f>
        <v>24097.16</v>
      </c>
      <c r="AB12" s="12">
        <f>Série_54!AB12+Série_55!AB12+Série_57!AB12+Série_88!AB12</f>
        <v>24151.279999999999</v>
      </c>
      <c r="AC12" s="12">
        <f>Série_54!AC12+Série_55!AC12+Série_57!AC12+Série_88!AC12</f>
        <v>24034.09</v>
      </c>
      <c r="AD12" s="12">
        <f>Série_54!AD12+Série_55!AD12+Série_57!AD12+Série_88!AD12</f>
        <v>23990.57</v>
      </c>
      <c r="AE12" s="12">
        <f>Série_54!AE12+Série_55!AE12+Série_57!AE12+Série_88!AE12</f>
        <v>24559.79</v>
      </c>
      <c r="AF12" s="12">
        <f>Série_54!AF12+Série_55!AF12+Série_57!AF12+Série_88!AF12</f>
        <v>23907.200000000001</v>
      </c>
      <c r="AG12" s="12">
        <f>Série_54!AG12+Série_55!AG12+Série_57!AG12+Série_88!AG12</f>
        <v>24101.11</v>
      </c>
      <c r="AH12" s="12">
        <f>Série_54!AH12+Série_55!AH12+Série_57!AH12+Série_88!AH12</f>
        <v>24204.720000000001</v>
      </c>
      <c r="AI12" s="12">
        <f>Série_54!AI12+Série_55!AI12+Série_57!AI12+Série_88!AI12</f>
        <v>24502.68</v>
      </c>
      <c r="AJ12" s="12">
        <f>Série_54!AJ12+Série_55!AJ12+Série_57!AJ12+Série_88!AJ12</f>
        <v>24904.92</v>
      </c>
      <c r="AK12" s="12">
        <f>Série_54!AK12+Série_55!AK12+Série_57!AK12+Série_88!AK12</f>
        <v>25211.879999999997</v>
      </c>
      <c r="AL12" s="12">
        <f>Série_54!AL12+Série_55!AL12+Série_57!AL12+Série_88!AL12</f>
        <v>25296.600000000002</v>
      </c>
      <c r="AM12" s="12">
        <f>Série_54!AM12+Série_55!AM12+Série_57!AM12+Série_88!AM12</f>
        <v>25668.519999999997</v>
      </c>
      <c r="AN12" s="12">
        <f>Série_54!AN12+Série_55!AN12+Série_57!AN12+Série_88!AN12</f>
        <v>25930.129999999997</v>
      </c>
      <c r="AO12" s="12">
        <f>Série_54!AO12+Série_55!AO12+Série_57!AO12+Série_88!AO12</f>
        <v>25835.47</v>
      </c>
      <c r="AP12" s="12">
        <f>Série_54!AP12+Série_55!AP12+Série_57!AP12+Série_88!AP12</f>
        <v>26080.51</v>
      </c>
      <c r="AQ12" s="12">
        <f>Série_54!AQ12+Série_55!AQ12+Série_57!AQ12+Série_88!AQ12</f>
        <v>26102.41</v>
      </c>
      <c r="AR12" s="12">
        <f>Série_54!AR12+Série_55!AR12+Série_57!AR12+Série_88!AR12</f>
        <v>26034.350000000002</v>
      </c>
      <c r="AS12" s="12">
        <f>Série_54!AS12+Série_55!AS12+Série_57!AS12+Série_88!AS12</f>
        <v>25804.410000000003</v>
      </c>
      <c r="AT12" s="12">
        <f>Série_54!AT12+Série_55!AT12+Série_57!AT12+Série_88!AT12</f>
        <v>25620.260000000002</v>
      </c>
      <c r="AU12" s="12">
        <f>Série_54!AU12+Série_55!AU12+Série_57!AU12+Série_88!AU12</f>
        <v>25285.96</v>
      </c>
      <c r="AV12" s="13">
        <f t="shared" si="1"/>
        <v>-1.3048267269731177E-2</v>
      </c>
      <c r="AW12" s="13">
        <f t="shared" si="2"/>
        <v>-3.1278721006987503E-2</v>
      </c>
    </row>
    <row r="13" spans="1:49" s="5" customFormat="1" ht="13.5" customHeight="1" x14ac:dyDescent="0.2">
      <c r="A13" s="10" t="s">
        <v>12</v>
      </c>
      <c r="B13" s="26" t="s">
        <v>77</v>
      </c>
      <c r="C13" s="12">
        <f>Série_54!C13+Série_55!C13+Série_57!C13+Série_88!C13</f>
        <v>10045.61</v>
      </c>
      <c r="D13" s="12">
        <f>Série_54!D13+Série_55!D13+Série_57!D13+Série_88!D13</f>
        <v>9912.2800000000007</v>
      </c>
      <c r="E13" s="12">
        <f>Série_54!E13+Série_55!E13+Série_57!E13+Série_88!E13</f>
        <v>9839.9</v>
      </c>
      <c r="F13" s="12">
        <f>Série_54!F13+Série_55!F13+Série_57!F13+Série_88!F13</f>
        <v>9798.66</v>
      </c>
      <c r="G13" s="12">
        <f>Série_54!G13+Série_55!G13+Série_57!G13+Série_88!G13</f>
        <v>9686.41</v>
      </c>
      <c r="H13" s="12">
        <f>Série_54!H13+Série_55!H13+Série_57!H13+Série_88!H13</f>
        <v>9561.6600000000017</v>
      </c>
      <c r="I13" s="12">
        <f>Série_54!I13+Série_55!I13+Série_57!I13+Série_88!I13</f>
        <v>9503.34</v>
      </c>
      <c r="J13" s="12">
        <f>Série_54!J13+Série_55!J13+Série_57!J13+Série_88!J13</f>
        <v>9430.7900000000009</v>
      </c>
      <c r="K13" s="12">
        <f>Série_54!K13+Série_55!K13+Série_57!K13+Série_88!K13</f>
        <v>9448.82</v>
      </c>
      <c r="L13" s="12">
        <f>Série_54!L13+Série_55!L13+Série_57!L13+Série_88!L13</f>
        <v>9393.7400000000016</v>
      </c>
      <c r="M13" s="12">
        <f>Série_54!M13+Série_55!M13+Série_57!M13+Série_88!M13</f>
        <v>9347.57</v>
      </c>
      <c r="N13" s="12">
        <f>Série_54!N13+Série_55!N13+Série_57!N13+Série_88!N13</f>
        <v>9245.41</v>
      </c>
      <c r="O13" s="12">
        <f>Série_54!O13+Série_55!O13+Série_57!O13+Série_88!O13</f>
        <v>9246.0299999999988</v>
      </c>
      <c r="P13" s="12">
        <f>Série_54!P13+Série_55!P13+Série_57!P13+Série_88!P13</f>
        <v>9300.17</v>
      </c>
      <c r="Q13" s="12">
        <f>Série_54!Q13+Série_55!Q13+Série_57!Q13+Série_88!Q13</f>
        <v>9294.73</v>
      </c>
      <c r="R13" s="12">
        <f>Série_54!R13+Série_55!R13+Série_57!R13+Série_88!R13</f>
        <v>9291.44</v>
      </c>
      <c r="S13" s="12">
        <f>Série_54!S13+Série_55!S13+Série_57!S13+Série_88!S13</f>
        <v>9371.9000000000015</v>
      </c>
      <c r="T13" s="12">
        <f>Série_54!T13+Série_55!T13+Série_57!T13+Série_88!T13</f>
        <v>9381.1400000000012</v>
      </c>
      <c r="U13" s="12">
        <f>Série_54!U13+Série_55!U13+Série_57!U13+Série_88!U13</f>
        <v>9537.58</v>
      </c>
      <c r="V13" s="12">
        <f>Série_54!V13+Série_55!V13+Série_57!V13+Série_88!V13</f>
        <v>9513.2100000000009</v>
      </c>
      <c r="W13" s="12">
        <f>Série_54!W13+Série_55!W13+Série_57!W13+Série_88!W13</f>
        <v>9397.59</v>
      </c>
      <c r="X13" s="12">
        <f>Série_54!X13+Série_55!X13+Série_57!X13+Série_88!X13</f>
        <v>9336.52</v>
      </c>
      <c r="Y13" s="12">
        <f>Série_54!Y13+Série_55!Y13+Série_57!Y13+Série_88!Y13</f>
        <v>9317.06</v>
      </c>
      <c r="Z13" s="12">
        <f>Série_54!Z13+Série_55!Z13+Série_57!Z13+Série_88!Z13</f>
        <v>9265.77</v>
      </c>
      <c r="AA13" s="12">
        <f>Série_54!AA13+Série_55!AA13+Série_57!AA13+Série_88!AA13</f>
        <v>9198</v>
      </c>
      <c r="AB13" s="12">
        <f>Série_54!AB13+Série_55!AB13+Série_57!AB13+Série_88!AB13</f>
        <v>9249.9599999999991</v>
      </c>
      <c r="AC13" s="12">
        <f>Série_54!AC13+Série_55!AC13+Série_57!AC13+Série_88!AC13</f>
        <v>9160</v>
      </c>
      <c r="AD13" s="12">
        <f>Série_54!AD13+Série_55!AD13+Série_57!AD13+Série_88!AD13</f>
        <v>9131.14</v>
      </c>
      <c r="AE13" s="12">
        <f>Série_54!AE13+Série_55!AE13+Série_57!AE13+Série_88!AE13</f>
        <v>9031.93</v>
      </c>
      <c r="AF13" s="12">
        <f>Série_54!AF13+Série_55!AF13+Série_57!AF13+Série_88!AF13</f>
        <v>8985.0400000000009</v>
      </c>
      <c r="AG13" s="12">
        <f>Série_54!AG13+Série_55!AG13+Série_57!AG13+Série_88!AG13</f>
        <v>8972.6200000000008</v>
      </c>
      <c r="AH13" s="12">
        <f>Série_54!AH13+Série_55!AH13+Série_57!AH13+Série_88!AH13</f>
        <v>9039.2199999999993</v>
      </c>
      <c r="AI13" s="12">
        <f>Série_54!AI13+Série_55!AI13+Série_57!AI13+Série_88!AI13</f>
        <v>9139.91</v>
      </c>
      <c r="AJ13" s="12">
        <f>Série_54!AJ13+Série_55!AJ13+Série_57!AJ13+Série_88!AJ13</f>
        <v>9029.3499999999985</v>
      </c>
      <c r="AK13" s="12">
        <f>Série_54!AK13+Série_55!AK13+Série_57!AK13+Série_88!AK13</f>
        <v>9102.8000000000011</v>
      </c>
      <c r="AL13" s="12">
        <f>Série_54!AL13+Série_55!AL13+Série_57!AL13+Série_88!AL13</f>
        <v>9240.58</v>
      </c>
      <c r="AM13" s="12">
        <f>Série_54!AM13+Série_55!AM13+Série_57!AM13+Série_88!AM13</f>
        <v>9168.2899999999991</v>
      </c>
      <c r="AN13" s="12">
        <f>Série_54!AN13+Série_55!AN13+Série_57!AN13+Série_88!AN13</f>
        <v>9229.2200000000012</v>
      </c>
      <c r="AO13" s="12">
        <f>Série_54!AO13+Série_55!AO13+Série_57!AO13+Série_88!AO13</f>
        <v>9197.0099999999984</v>
      </c>
      <c r="AP13" s="12">
        <f>Série_54!AP13+Série_55!AP13+Série_57!AP13+Série_88!AP13</f>
        <v>9169.2499999999982</v>
      </c>
      <c r="AQ13" s="12">
        <f>Série_54!AQ13+Série_55!AQ13+Série_57!AQ13+Série_88!AQ13</f>
        <v>9351.8799999999992</v>
      </c>
      <c r="AR13" s="12">
        <f>Série_54!AR13+Série_55!AR13+Série_57!AR13+Série_88!AR13</f>
        <v>9147.81</v>
      </c>
      <c r="AS13" s="12">
        <f>Série_54!AS13+Série_55!AS13+Série_57!AS13+Série_88!AS13</f>
        <v>9095.75</v>
      </c>
      <c r="AT13" s="12">
        <f>Série_54!AT13+Série_55!AT13+Série_57!AT13+Série_88!AT13</f>
        <v>9003.9000000000015</v>
      </c>
      <c r="AU13" s="12">
        <f>Série_54!AU13+Série_55!AU13+Série_57!AU13+Série_88!AU13</f>
        <v>8996.2000000000007</v>
      </c>
      <c r="AV13" s="13">
        <f t="shared" si="1"/>
        <v>-8.5518497539962971E-4</v>
      </c>
      <c r="AW13" s="13">
        <f t="shared" si="2"/>
        <v>-3.8032994435343324E-2</v>
      </c>
    </row>
    <row r="14" spans="1:49" s="5" customFormat="1" ht="13.5" customHeight="1" x14ac:dyDescent="0.2">
      <c r="A14" s="10" t="s">
        <v>13</v>
      </c>
      <c r="B14" s="26" t="s">
        <v>78</v>
      </c>
      <c r="C14" s="12">
        <f>Série_54!C14+Série_55!C14+Série_57!C14+Série_88!C14</f>
        <v>17438.900000000001</v>
      </c>
      <c r="D14" s="12">
        <f>Série_54!D14+Série_55!D14+Série_57!D14+Série_88!D14</f>
        <v>17264.59</v>
      </c>
      <c r="E14" s="12">
        <f>Série_54!E14+Série_55!E14+Série_57!E14+Série_88!E14</f>
        <v>17447.23</v>
      </c>
      <c r="F14" s="12">
        <f>Série_54!F14+Série_55!F14+Série_57!F14+Série_88!F14</f>
        <v>17529.04</v>
      </c>
      <c r="G14" s="12">
        <f>Série_54!G14+Série_55!G14+Série_57!G14+Série_88!G14</f>
        <v>17347.45</v>
      </c>
      <c r="H14" s="12">
        <f>Série_54!H14+Série_55!H14+Série_57!H14+Série_88!H14</f>
        <v>17603.11</v>
      </c>
      <c r="I14" s="12">
        <f>Série_54!I14+Série_55!I14+Série_57!I14+Série_88!I14</f>
        <v>17781.260000000002</v>
      </c>
      <c r="J14" s="12">
        <f>Série_54!J14+Série_55!J14+Série_57!J14+Série_88!J14</f>
        <v>17695.87</v>
      </c>
      <c r="K14" s="12">
        <f>Série_54!K14+Série_55!K14+Série_57!K14+Série_88!K14</f>
        <v>17697.759999999998</v>
      </c>
      <c r="L14" s="12">
        <f>Série_54!L14+Série_55!L14+Série_57!L14+Série_88!L14</f>
        <v>17683.239999999998</v>
      </c>
      <c r="M14" s="12">
        <f>Série_54!M14+Série_55!M14+Série_57!M14+Série_88!M14</f>
        <v>17675.12</v>
      </c>
      <c r="N14" s="12">
        <f>Série_54!N14+Série_55!N14+Série_57!N14+Série_88!N14</f>
        <v>17687.09</v>
      </c>
      <c r="O14" s="12">
        <f>Série_54!O14+Série_55!O14+Série_57!O14+Série_88!O14</f>
        <v>17804.48</v>
      </c>
      <c r="P14" s="12">
        <f>Série_54!P14+Série_55!P14+Série_57!P14+Série_88!P14</f>
        <v>17828.88</v>
      </c>
      <c r="Q14" s="12">
        <f>Série_54!Q14+Série_55!Q14+Série_57!Q14+Série_88!Q14</f>
        <v>17901.21</v>
      </c>
      <c r="R14" s="12">
        <f>Série_54!R14+Série_55!R14+Série_57!R14+Série_88!R14</f>
        <v>17935.329999999998</v>
      </c>
      <c r="S14" s="12">
        <f>Série_54!S14+Série_55!S14+Série_57!S14+Série_88!S14</f>
        <v>17916.759999999998</v>
      </c>
      <c r="T14" s="12">
        <f>Série_54!T14+Série_55!T14+Série_57!T14+Série_88!T14</f>
        <v>18009.86</v>
      </c>
      <c r="U14" s="12">
        <f>Série_54!U14+Série_55!U14+Série_57!U14+Série_88!U14</f>
        <v>18005.350000000002</v>
      </c>
      <c r="V14" s="12">
        <f>Série_54!V14+Série_55!V14+Série_57!V14+Série_88!V14</f>
        <v>18175.79</v>
      </c>
      <c r="W14" s="12">
        <f>Série_54!W14+Série_55!W14+Série_57!W14+Série_88!W14</f>
        <v>18371.419999999998</v>
      </c>
      <c r="X14" s="12">
        <f>Série_54!X14+Série_55!X14+Série_57!X14+Série_88!X14</f>
        <v>18398.89</v>
      </c>
      <c r="Y14" s="12">
        <f>Série_54!Y14+Série_55!Y14+Série_57!Y14+Série_88!Y14</f>
        <v>18565.32</v>
      </c>
      <c r="Z14" s="12">
        <f>Série_54!Z14+Série_55!Z14+Série_57!Z14+Série_88!Z14</f>
        <v>18626.03</v>
      </c>
      <c r="AA14" s="12">
        <f>Série_54!AA14+Série_55!AA14+Série_57!AA14+Série_88!AA14</f>
        <v>18610.73</v>
      </c>
      <c r="AB14" s="12">
        <f>Série_54!AB14+Série_55!AB14+Série_57!AB14+Série_88!AB14</f>
        <v>18788.239999999998</v>
      </c>
      <c r="AC14" s="12">
        <f>Série_54!AC14+Série_55!AC14+Série_57!AC14+Série_88!AC14</f>
        <v>18872.89</v>
      </c>
      <c r="AD14" s="12">
        <f>Série_54!AD14+Série_55!AD14+Série_57!AD14+Série_88!AD14</f>
        <v>18813.379999999997</v>
      </c>
      <c r="AE14" s="12">
        <f>Série_54!AE14+Série_55!AE14+Série_57!AE14+Série_88!AE14</f>
        <v>18787.400000000001</v>
      </c>
      <c r="AF14" s="12">
        <f>Série_54!AF14+Série_55!AF14+Série_57!AF14+Série_88!AF14</f>
        <v>18687.120000000003</v>
      </c>
      <c r="AG14" s="12">
        <f>Série_54!AG14+Série_55!AG14+Série_57!AG14+Série_88!AG14</f>
        <v>18688.759999999998</v>
      </c>
      <c r="AH14" s="12">
        <f>Série_54!AH14+Série_55!AH14+Série_57!AH14+Série_88!AH14</f>
        <v>18891.809999999998</v>
      </c>
      <c r="AI14" s="12">
        <f>Série_54!AI14+Série_55!AI14+Série_57!AI14+Série_88!AI14</f>
        <v>18902.87</v>
      </c>
      <c r="AJ14" s="12">
        <f>Série_54!AJ14+Série_55!AJ14+Série_57!AJ14+Série_88!AJ14</f>
        <v>18798.349999999999</v>
      </c>
      <c r="AK14" s="12">
        <f>Série_54!AK14+Série_55!AK14+Série_57!AK14+Série_88!AK14</f>
        <v>18607.79</v>
      </c>
      <c r="AL14" s="12">
        <f>Série_54!AL14+Série_55!AL14+Série_57!AL14+Série_88!AL14</f>
        <v>18479.73</v>
      </c>
      <c r="AM14" s="12">
        <f>Série_54!AM14+Série_55!AM14+Série_57!AM14+Série_88!AM14</f>
        <v>18252.310000000001</v>
      </c>
      <c r="AN14" s="12">
        <f>Série_54!AN14+Série_55!AN14+Série_57!AN14+Série_88!AN14</f>
        <v>18502.84</v>
      </c>
      <c r="AO14" s="12">
        <f>Série_54!AO14+Série_55!AO14+Série_57!AO14+Série_88!AO14</f>
        <v>18320.650000000001</v>
      </c>
      <c r="AP14" s="12">
        <f>Série_54!AP14+Série_55!AP14+Série_57!AP14+Série_88!AP14</f>
        <v>18426.95</v>
      </c>
      <c r="AQ14" s="12">
        <f>Série_54!AQ14+Série_55!AQ14+Série_57!AQ14+Série_88!AQ14</f>
        <v>18461.04</v>
      </c>
      <c r="AR14" s="12">
        <f>Série_54!AR14+Série_55!AR14+Série_57!AR14+Série_88!AR14</f>
        <v>18403.2</v>
      </c>
      <c r="AS14" s="12">
        <f>Série_54!AS14+Série_55!AS14+Série_57!AS14+Série_88!AS14</f>
        <v>18431.150000000001</v>
      </c>
      <c r="AT14" s="12">
        <f>Série_54!AT14+Série_55!AT14+Série_57!AT14+Série_88!AT14</f>
        <v>18405.080000000002</v>
      </c>
      <c r="AU14" s="12">
        <f>Série_54!AU14+Série_55!AU14+Série_57!AU14+Série_88!AU14</f>
        <v>18384.21</v>
      </c>
      <c r="AV14" s="13">
        <f t="shared" si="1"/>
        <v>-1.1339260682378244E-3</v>
      </c>
      <c r="AW14" s="13">
        <f t="shared" si="2"/>
        <v>-4.161737366909001E-3</v>
      </c>
    </row>
    <row r="15" spans="1:49" s="5" customFormat="1" ht="13.5" customHeight="1" x14ac:dyDescent="0.2">
      <c r="A15" s="10" t="s">
        <v>14</v>
      </c>
      <c r="B15" s="26" t="s">
        <v>79</v>
      </c>
      <c r="C15" s="12">
        <f>Série_54!C15+Série_55!C15+Série_57!C15+Série_88!C15</f>
        <v>5312.2300000000005</v>
      </c>
      <c r="D15" s="12">
        <f>Série_54!D15+Série_55!D15+Série_57!D15+Série_88!D15</f>
        <v>5063.1900000000005</v>
      </c>
      <c r="E15" s="12">
        <f>Série_54!E15+Série_55!E15+Série_57!E15+Série_88!E15</f>
        <v>5172.33</v>
      </c>
      <c r="F15" s="12">
        <f>Série_54!F15+Série_55!F15+Série_57!F15+Série_88!F15</f>
        <v>5302.1200000000008</v>
      </c>
      <c r="G15" s="12">
        <f>Série_54!G15+Série_55!G15+Série_57!G15+Série_88!G15</f>
        <v>5376.6100000000006</v>
      </c>
      <c r="H15" s="12">
        <f>Série_54!H15+Série_55!H15+Série_57!H15+Série_88!H15</f>
        <v>5276.8099999999995</v>
      </c>
      <c r="I15" s="12">
        <f>Série_54!I15+Série_55!I15+Série_57!I15+Série_88!I15</f>
        <v>5212.7500000000009</v>
      </c>
      <c r="J15" s="12">
        <f>Série_54!J15+Série_55!J15+Série_57!J15+Série_88!J15</f>
        <v>5126.49</v>
      </c>
      <c r="K15" s="12">
        <f>Série_54!K15+Série_55!K15+Série_57!K15+Série_88!K15</f>
        <v>5039</v>
      </c>
      <c r="L15" s="12">
        <f>Série_54!L15+Série_55!L15+Série_57!L15+Série_88!L15</f>
        <v>5028.2700000000004</v>
      </c>
      <c r="M15" s="12">
        <f>Série_54!M15+Série_55!M15+Série_57!M15+Série_88!M15</f>
        <v>5123.93</v>
      </c>
      <c r="N15" s="12">
        <f>Série_54!N15+Série_55!N15+Série_57!N15+Série_88!N15</f>
        <v>5236.57</v>
      </c>
      <c r="O15" s="12">
        <f>Série_54!O15+Série_55!O15+Série_57!O15+Série_88!O15</f>
        <v>5333.9400000000005</v>
      </c>
      <c r="P15" s="12">
        <f>Série_54!P15+Série_55!P15+Série_57!P15+Série_88!P15</f>
        <v>5420.47</v>
      </c>
      <c r="Q15" s="12">
        <f>Série_54!Q15+Série_55!Q15+Série_57!Q15+Série_88!Q15</f>
        <v>5487.23</v>
      </c>
      <c r="R15" s="12">
        <f>Série_54!R15+Série_55!R15+Série_57!R15+Série_88!R15</f>
        <v>5499.91</v>
      </c>
      <c r="S15" s="12">
        <f>Série_54!S15+Série_55!S15+Série_57!S15+Série_88!S15</f>
        <v>5490.29</v>
      </c>
      <c r="T15" s="12">
        <f>Série_54!T15+Série_55!T15+Série_57!T15+Série_88!T15</f>
        <v>5485.2000000000007</v>
      </c>
      <c r="U15" s="12">
        <f>Série_54!U15+Série_55!U15+Série_57!U15+Série_88!U15</f>
        <v>5508.97</v>
      </c>
      <c r="V15" s="12">
        <f>Série_54!V15+Série_55!V15+Série_57!V15+Série_88!V15</f>
        <v>5536.6500000000005</v>
      </c>
      <c r="W15" s="12">
        <f>Série_54!W15+Série_55!W15+Série_57!W15+Série_88!W15</f>
        <v>5679.4</v>
      </c>
      <c r="X15" s="12">
        <f>Série_54!X15+Série_55!X15+Série_57!X15+Série_88!X15</f>
        <v>5760.86</v>
      </c>
      <c r="Y15" s="12">
        <f>Série_54!Y15+Série_55!Y15+Série_57!Y15+Série_88!Y15</f>
        <v>5802.83</v>
      </c>
      <c r="Z15" s="12">
        <f>Série_54!Z15+Série_55!Z15+Série_57!Z15+Série_88!Z15</f>
        <v>5898.7300000000005</v>
      </c>
      <c r="AA15" s="12">
        <f>Série_54!AA15+Série_55!AA15+Série_57!AA15+Série_88!AA15</f>
        <v>5957.42</v>
      </c>
      <c r="AB15" s="12">
        <f>Série_54!AB15+Série_55!AB15+Série_57!AB15+Série_88!AB15</f>
        <v>5876.8</v>
      </c>
      <c r="AC15" s="12">
        <f>Série_54!AC15+Série_55!AC15+Série_57!AC15+Série_88!AC15</f>
        <v>5785.8499999999995</v>
      </c>
      <c r="AD15" s="12">
        <f>Série_54!AD15+Série_55!AD15+Série_57!AD15+Série_88!AD15</f>
        <v>5776.1200000000008</v>
      </c>
      <c r="AE15" s="12">
        <f>Série_54!AE15+Série_55!AE15+Série_57!AE15+Série_88!AE15</f>
        <v>5720.22</v>
      </c>
      <c r="AF15" s="12">
        <f>Série_54!AF15+Série_55!AF15+Série_57!AF15+Série_88!AF15</f>
        <v>5727.85</v>
      </c>
      <c r="AG15" s="12">
        <f>Série_54!AG15+Série_55!AG15+Série_57!AG15+Série_88!AG15</f>
        <v>5648.26</v>
      </c>
      <c r="AH15" s="12">
        <f>Série_54!AH15+Série_55!AH15+Série_57!AH15+Série_88!AH15</f>
        <v>5606.41</v>
      </c>
      <c r="AI15" s="12">
        <f>Série_54!AI15+Série_55!AI15+Série_57!AI15+Série_88!AI15</f>
        <v>5566.22</v>
      </c>
      <c r="AJ15" s="12">
        <f>Série_54!AJ15+Série_55!AJ15+Série_57!AJ15+Série_88!AJ15</f>
        <v>5588.59</v>
      </c>
      <c r="AK15" s="12">
        <f>Série_54!AK15+Série_55!AK15+Série_57!AK15+Série_88!AK15</f>
        <v>5504.41</v>
      </c>
      <c r="AL15" s="12">
        <f>Série_54!AL15+Série_55!AL15+Série_57!AL15+Série_88!AL15</f>
        <v>5439.9800000000005</v>
      </c>
      <c r="AM15" s="12">
        <f>Série_54!AM15+Série_55!AM15+Série_57!AM15+Série_88!AM15</f>
        <v>5399.28</v>
      </c>
      <c r="AN15" s="12">
        <f>Série_54!AN15+Série_55!AN15+Série_57!AN15+Série_88!AN15</f>
        <v>5358.07</v>
      </c>
      <c r="AO15" s="12">
        <f>Série_54!AO15+Série_55!AO15+Série_57!AO15+Série_88!AO15</f>
        <v>5351.79</v>
      </c>
      <c r="AP15" s="12">
        <f>Série_54!AP15+Série_55!AP15+Série_57!AP15+Série_88!AP15</f>
        <v>5314.8900000000012</v>
      </c>
      <c r="AQ15" s="12">
        <f>Série_54!AQ15+Série_55!AQ15+Série_57!AQ15+Série_88!AQ15</f>
        <v>5264.32</v>
      </c>
      <c r="AR15" s="12">
        <f>Série_54!AR15+Série_55!AR15+Série_57!AR15+Série_88!AR15</f>
        <v>5177.1099999999997</v>
      </c>
      <c r="AS15" s="12">
        <f>Série_54!AS15+Série_55!AS15+Série_57!AS15+Série_88!AS15</f>
        <v>5130.49</v>
      </c>
      <c r="AT15" s="12">
        <f>Série_54!AT15+Série_55!AT15+Série_57!AT15+Série_88!AT15</f>
        <v>5045.8900000000003</v>
      </c>
      <c r="AU15" s="12">
        <f>Série_54!AU15+Série_55!AU15+Série_57!AU15+Série_88!AU15</f>
        <v>5006.3899999999994</v>
      </c>
      <c r="AV15" s="13">
        <f t="shared" si="1"/>
        <v>-7.8281532098402676E-3</v>
      </c>
      <c r="AW15" s="13">
        <f t="shared" si="2"/>
        <v>-4.8995881709318644E-2</v>
      </c>
    </row>
    <row r="16" spans="1:49" s="5" customFormat="1" ht="13.5" customHeight="1" x14ac:dyDescent="0.2">
      <c r="A16" s="10" t="s">
        <v>15</v>
      </c>
      <c r="B16" s="26" t="s">
        <v>80</v>
      </c>
      <c r="C16" s="12">
        <f>Série_54!C16+Série_55!C16+Série_57!C16+Série_88!C16</f>
        <v>46844.570000000007</v>
      </c>
      <c r="D16" s="12">
        <f>Série_54!D16+Série_55!D16+Série_57!D16+Série_88!D16</f>
        <v>47304.66</v>
      </c>
      <c r="E16" s="12">
        <f>Série_54!E16+Série_55!E16+Série_57!E16+Série_88!E16</f>
        <v>47048.729999999996</v>
      </c>
      <c r="F16" s="12">
        <f>Série_54!F16+Série_55!F16+Série_57!F16+Série_88!F16</f>
        <v>47275.930000000008</v>
      </c>
      <c r="G16" s="12">
        <f>Série_54!G16+Série_55!G16+Série_57!G16+Série_88!G16</f>
        <v>47579.099999999991</v>
      </c>
      <c r="H16" s="12">
        <f>Série_54!H16+Série_55!H16+Série_57!H16+Série_88!H16</f>
        <v>47703.39</v>
      </c>
      <c r="I16" s="12">
        <f>Série_54!I16+Série_55!I16+Série_57!I16+Série_88!I16</f>
        <v>47568.37</v>
      </c>
      <c r="J16" s="12">
        <f>Série_54!J16+Série_55!J16+Série_57!J16+Série_88!J16</f>
        <v>47880.579999999994</v>
      </c>
      <c r="K16" s="12">
        <f>Série_54!K16+Série_55!K16+Série_57!K16+Série_88!K16</f>
        <v>48075.3</v>
      </c>
      <c r="L16" s="12">
        <f>Série_54!L16+Série_55!L16+Série_57!L16+Série_88!L16</f>
        <v>48453.31</v>
      </c>
      <c r="M16" s="12">
        <f>Série_54!M16+Série_55!M16+Série_57!M16+Série_88!M16</f>
        <v>48888.960000000006</v>
      </c>
      <c r="N16" s="12">
        <f>Série_54!N16+Série_55!N16+Série_57!N16+Série_88!N16</f>
        <v>48961.530000000006</v>
      </c>
      <c r="O16" s="12">
        <f>Série_54!O16+Série_55!O16+Série_57!O16+Série_88!O16</f>
        <v>49597.72</v>
      </c>
      <c r="P16" s="12">
        <f>Série_54!P16+Série_55!P16+Série_57!P16+Série_88!P16</f>
        <v>50167.540000000008</v>
      </c>
      <c r="Q16" s="12">
        <f>Série_54!Q16+Série_55!Q16+Série_57!Q16+Série_88!Q16</f>
        <v>50448.44</v>
      </c>
      <c r="R16" s="12">
        <f>Série_54!R16+Série_55!R16+Série_57!R16+Série_88!R16</f>
        <v>50629.350000000006</v>
      </c>
      <c r="S16" s="12">
        <f>Série_54!S16+Série_55!S16+Série_57!S16+Série_88!S16</f>
        <v>51142.16</v>
      </c>
      <c r="T16" s="12">
        <f>Série_54!T16+Série_55!T16+Série_57!T16+Série_88!T16</f>
        <v>51766.97</v>
      </c>
      <c r="U16" s="12">
        <f>Série_54!U16+Série_55!U16+Série_57!U16+Série_88!U16</f>
        <v>51995.99</v>
      </c>
      <c r="V16" s="12">
        <f>Série_54!V16+Série_55!V16+Série_57!V16+Série_88!V16</f>
        <v>52699.240000000005</v>
      </c>
      <c r="W16" s="12">
        <f>Série_54!W16+Série_55!W16+Série_57!W16+Série_88!W16</f>
        <v>52839.600000000006</v>
      </c>
      <c r="X16" s="12">
        <f>Série_54!X16+Série_55!X16+Série_57!X16+Série_88!X16</f>
        <v>52881.06</v>
      </c>
      <c r="Y16" s="12">
        <f>Série_54!Y16+Série_55!Y16+Série_57!Y16+Série_88!Y16</f>
        <v>53424.31</v>
      </c>
      <c r="Z16" s="12">
        <f>Série_54!Z16+Série_55!Z16+Série_57!Z16+Série_88!Z16</f>
        <v>53604.680000000008</v>
      </c>
      <c r="AA16" s="12">
        <f>Série_54!AA16+Série_55!AA16+Série_57!AA16+Série_88!AA16</f>
        <v>53567.62</v>
      </c>
      <c r="AB16" s="12">
        <f>Série_54!AB16+Série_55!AB16+Série_57!AB16+Série_88!AB16</f>
        <v>54152.709999999992</v>
      </c>
      <c r="AC16" s="12">
        <f>Série_54!AC16+Série_55!AC16+Série_57!AC16+Série_88!AC16</f>
        <v>54482.490000000005</v>
      </c>
      <c r="AD16" s="12">
        <f>Série_54!AD16+Série_55!AD16+Série_57!AD16+Série_88!AD16</f>
        <v>55014.91</v>
      </c>
      <c r="AE16" s="12">
        <f>Série_54!AE16+Série_55!AE16+Série_57!AE16+Série_88!AE16</f>
        <v>55322.950000000004</v>
      </c>
      <c r="AF16" s="12">
        <f>Série_54!AF16+Série_55!AF16+Série_57!AF16+Série_88!AF16</f>
        <v>55401.48</v>
      </c>
      <c r="AG16" s="12">
        <f>Série_54!AG16+Série_55!AG16+Série_57!AG16+Série_88!AG16</f>
        <v>55789.23</v>
      </c>
      <c r="AH16" s="12">
        <f>Série_54!AH16+Série_55!AH16+Série_57!AH16+Série_88!AH16</f>
        <v>55566.39</v>
      </c>
      <c r="AI16" s="12">
        <f>Série_54!AI16+Série_55!AI16+Série_57!AI16+Série_88!AI16</f>
        <v>55868.86</v>
      </c>
      <c r="AJ16" s="12">
        <f>Série_54!AJ16+Série_55!AJ16+Série_57!AJ16+Série_88!AJ16</f>
        <v>55803.92</v>
      </c>
      <c r="AK16" s="12">
        <f>Série_54!AK16+Série_55!AK16+Série_57!AK16+Série_88!AK16</f>
        <v>55805.919999999998</v>
      </c>
      <c r="AL16" s="12">
        <f>Série_54!AL16+Série_55!AL16+Série_57!AL16+Série_88!AL16</f>
        <v>56498.32</v>
      </c>
      <c r="AM16" s="12">
        <f>Série_54!AM16+Série_55!AM16+Série_57!AM16+Série_88!AM16</f>
        <v>56857.159999999996</v>
      </c>
      <c r="AN16" s="12">
        <f>Série_54!AN16+Série_55!AN16+Série_57!AN16+Série_88!AN16</f>
        <v>57184.84</v>
      </c>
      <c r="AO16" s="12">
        <f>Série_54!AO16+Série_55!AO16+Série_57!AO16+Série_88!AO16</f>
        <v>57679.96</v>
      </c>
      <c r="AP16" s="12">
        <f>Série_54!AP16+Série_55!AP16+Série_57!AP16+Série_88!AP16</f>
        <v>57230</v>
      </c>
      <c r="AQ16" s="12">
        <f>Série_54!AQ16+Série_55!AQ16+Série_57!AQ16+Série_88!AQ16</f>
        <v>57435.97</v>
      </c>
      <c r="AR16" s="12">
        <f>Série_54!AR16+Série_55!AR16+Série_57!AR16+Série_88!AR16</f>
        <v>57738.319999999992</v>
      </c>
      <c r="AS16" s="12">
        <f>Série_54!AS16+Série_55!AS16+Série_57!AS16+Série_88!AS16</f>
        <v>57075.9</v>
      </c>
      <c r="AT16" s="12">
        <f>Série_54!AT16+Série_55!AT16+Série_57!AT16+Série_88!AT16</f>
        <v>57350.52</v>
      </c>
      <c r="AU16" s="12">
        <f>Série_54!AU16+Série_55!AU16+Série_57!AU16+Série_88!AU16</f>
        <v>57012.92</v>
      </c>
      <c r="AV16" s="13">
        <f t="shared" si="1"/>
        <v>-5.8866074797577867E-3</v>
      </c>
      <c r="AW16" s="13">
        <f t="shared" si="2"/>
        <v>-7.365593372933423E-3</v>
      </c>
    </row>
    <row r="17" spans="1:49" s="5" customFormat="1" ht="13.5" customHeight="1" x14ac:dyDescent="0.2">
      <c r="A17" s="10" t="s">
        <v>16</v>
      </c>
      <c r="B17" s="26" t="s">
        <v>81</v>
      </c>
      <c r="C17" s="12">
        <f>Série_54!C17+Série_55!C17+Série_57!C17+Série_88!C17</f>
        <v>21537.23</v>
      </c>
      <c r="D17" s="12">
        <f>Série_54!D17+Série_55!D17+Série_57!D17+Série_88!D17</f>
        <v>22500.629999999997</v>
      </c>
      <c r="E17" s="12">
        <f>Série_54!E17+Série_55!E17+Série_57!E17+Série_88!E17</f>
        <v>22242.76</v>
      </c>
      <c r="F17" s="12">
        <f>Série_54!F17+Série_55!F17+Série_57!F17+Série_88!F17</f>
        <v>21464.07</v>
      </c>
      <c r="G17" s="12">
        <f>Série_54!G17+Série_55!G17+Série_57!G17+Série_88!G17</f>
        <v>21245.050000000003</v>
      </c>
      <c r="H17" s="12">
        <f>Série_54!H17+Série_55!H17+Série_57!H17+Série_88!H17</f>
        <v>20502.919999999998</v>
      </c>
      <c r="I17" s="12">
        <f>Série_54!I17+Série_55!I17+Série_57!I17+Série_88!I17</f>
        <v>20373.47</v>
      </c>
      <c r="J17" s="12">
        <f>Série_54!J17+Série_55!J17+Série_57!J17+Série_88!J17</f>
        <v>20525.75</v>
      </c>
      <c r="K17" s="12">
        <f>Série_54!K17+Série_55!K17+Série_57!K17+Série_88!K17</f>
        <v>22183.639999999996</v>
      </c>
      <c r="L17" s="12">
        <f>Série_54!L17+Série_55!L17+Série_57!L17+Série_88!L17</f>
        <v>20853.2</v>
      </c>
      <c r="M17" s="12">
        <f>Série_54!M17+Série_55!M17+Série_57!M17+Série_88!M17</f>
        <v>22026.519999999997</v>
      </c>
      <c r="N17" s="12">
        <f>Série_54!N17+Série_55!N17+Série_57!N17+Série_88!N17</f>
        <v>21596.550000000003</v>
      </c>
      <c r="O17" s="12">
        <f>Série_54!O17+Série_55!O17+Série_57!O17+Série_88!O17</f>
        <v>21916.83</v>
      </c>
      <c r="P17" s="12">
        <f>Série_54!P17+Série_55!P17+Série_57!P17+Série_88!P17</f>
        <v>21230.230000000003</v>
      </c>
      <c r="Q17" s="12">
        <f>Série_54!Q17+Série_55!Q17+Série_57!Q17+Série_88!Q17</f>
        <v>21206.54</v>
      </c>
      <c r="R17" s="12">
        <f>Série_54!R17+Série_55!R17+Série_57!R17+Série_88!R17</f>
        <v>21310.82</v>
      </c>
      <c r="S17" s="12">
        <f>Série_54!S17+Série_55!S17+Série_57!S17+Série_88!S17</f>
        <v>20961.440000000002</v>
      </c>
      <c r="T17" s="12">
        <f>Série_54!T17+Série_55!T17+Série_57!T17+Série_88!T17</f>
        <v>21048.5</v>
      </c>
      <c r="U17" s="12">
        <f>Série_54!U17+Série_55!U17+Série_57!U17+Série_88!U17</f>
        <v>22718.2</v>
      </c>
      <c r="V17" s="12">
        <f>Série_54!V17+Série_55!V17+Série_57!V17+Série_88!V17</f>
        <v>22947.85</v>
      </c>
      <c r="W17" s="12">
        <f>Série_54!W17+Série_55!W17+Série_57!W17+Série_88!W17</f>
        <v>22166.840000000004</v>
      </c>
      <c r="X17" s="12">
        <f>Série_54!X17+Série_55!X17+Série_57!X17+Série_88!X17</f>
        <v>24051.599999999999</v>
      </c>
      <c r="Y17" s="12">
        <f>Série_54!Y17+Série_55!Y17+Série_57!Y17+Série_88!Y17</f>
        <v>23776.300000000003</v>
      </c>
      <c r="Z17" s="12">
        <f>Série_54!Z17+Série_55!Z17+Série_57!Z17+Série_88!Z17</f>
        <v>23251.919999999998</v>
      </c>
      <c r="AA17" s="12">
        <f>Série_54!AA17+Série_55!AA17+Série_57!AA17+Série_88!AA17</f>
        <v>23198.28</v>
      </c>
      <c r="AB17" s="12">
        <f>Série_54!AB17+Série_55!AB17+Série_57!AB17+Série_88!AB17</f>
        <v>24654.629999999997</v>
      </c>
      <c r="AC17" s="12">
        <f>Série_54!AC17+Série_55!AC17+Série_57!AC17+Série_88!AC17</f>
        <v>23169.510000000002</v>
      </c>
      <c r="AD17" s="12">
        <f>Série_54!AD17+Série_55!AD17+Série_57!AD17+Série_88!AD17</f>
        <v>20445.900000000001</v>
      </c>
      <c r="AE17" s="12">
        <f>Série_54!AE17+Série_55!AE17+Série_57!AE17+Série_88!AE17</f>
        <v>16446.689999999999</v>
      </c>
      <c r="AF17" s="12">
        <f>Série_54!AF17+Série_55!AF17+Série_57!AF17+Série_88!AF17</f>
        <v>13023.83</v>
      </c>
      <c r="AG17" s="12">
        <f>Série_54!AG17+Série_55!AG17+Série_57!AG17+Série_88!AG17</f>
        <v>12519.019999999999</v>
      </c>
      <c r="AH17" s="12">
        <f>Série_54!AH17+Série_55!AH17+Série_57!AH17+Série_88!AH17</f>
        <v>13846.01</v>
      </c>
      <c r="AI17" s="12">
        <f>Série_54!AI17+Série_55!AI17+Série_57!AI17+Série_88!AI17</f>
        <v>15674.72</v>
      </c>
      <c r="AJ17" s="12">
        <f>Série_54!AJ17+Série_55!AJ17+Série_57!AJ17+Série_88!AJ17</f>
        <v>17106.18</v>
      </c>
      <c r="AK17" s="12">
        <f>Série_54!AK17+Série_55!AK17+Série_57!AK17+Série_88!AK17</f>
        <v>17618.399999999998</v>
      </c>
      <c r="AL17" s="12">
        <f>Série_54!AL17+Série_55!AL17+Série_57!AL17+Série_88!AL17</f>
        <v>18850.78</v>
      </c>
      <c r="AM17" s="12">
        <f>Série_54!AM17+Série_55!AM17+Série_57!AM17+Série_88!AM17</f>
        <v>20079.98</v>
      </c>
      <c r="AN17" s="12">
        <f>Série_54!AN17+Série_55!AN17+Série_57!AN17+Série_88!AN17</f>
        <v>20299.900000000001</v>
      </c>
      <c r="AO17" s="12">
        <f>Série_54!AO17+Série_55!AO17+Série_57!AO17+Série_88!AO17</f>
        <v>21468.86</v>
      </c>
      <c r="AP17" s="12">
        <f>Série_54!AP17+Série_55!AP17+Série_57!AP17+Série_88!AP17</f>
        <v>20715.64</v>
      </c>
      <c r="AQ17" s="12">
        <f>Série_54!AQ17+Série_55!AQ17+Série_57!AQ17+Série_88!AQ17</f>
        <v>19414.419999999998</v>
      </c>
      <c r="AR17" s="12">
        <f>Série_54!AR17+Série_55!AR17+Série_57!AR17+Série_88!AR17</f>
        <v>19650.34</v>
      </c>
      <c r="AS17" s="12">
        <f>Série_54!AS17+Série_55!AS17+Série_57!AS17+Série_88!AS17</f>
        <v>18323.21</v>
      </c>
      <c r="AT17" s="12">
        <f>Série_54!AT17+Série_55!AT17+Série_57!AT17+Série_88!AT17</f>
        <v>17190.57</v>
      </c>
      <c r="AU17" s="12">
        <f>Série_54!AU17+Série_55!AU17+Série_57!AU17+Série_88!AU17</f>
        <v>16849.990000000002</v>
      </c>
      <c r="AV17" s="13">
        <f t="shared" si="1"/>
        <v>-1.981202484850695E-2</v>
      </c>
      <c r="AW17" s="13">
        <f t="shared" si="2"/>
        <v>-0.13208893183520273</v>
      </c>
    </row>
    <row r="18" spans="1:49" s="5" customFormat="1" ht="13.5" customHeight="1" x14ac:dyDescent="0.2">
      <c r="A18" s="15" t="s">
        <v>17</v>
      </c>
      <c r="B18" s="27" t="s">
        <v>82</v>
      </c>
      <c r="C18" s="12">
        <f>Série_54!C18+Série_55!C18+Série_57!C18+Série_88!C18</f>
        <v>21298.22</v>
      </c>
      <c r="D18" s="12">
        <f>Série_54!D18+Série_55!D18+Série_57!D18+Série_88!D18</f>
        <v>21075.57</v>
      </c>
      <c r="E18" s="12">
        <f>Série_54!E18+Série_55!E18+Série_57!E18+Série_88!E18</f>
        <v>21148.34</v>
      </c>
      <c r="F18" s="12">
        <f>Série_54!F18+Série_55!F18+Série_57!F18+Série_88!F18</f>
        <v>21072.68</v>
      </c>
      <c r="G18" s="12">
        <f>Série_54!G18+Série_55!G18+Série_57!G18+Série_88!G18</f>
        <v>21309.15</v>
      </c>
      <c r="H18" s="12">
        <f>Série_54!H18+Série_55!H18+Série_57!H18+Série_88!H18</f>
        <v>21248.66</v>
      </c>
      <c r="I18" s="12">
        <f>Série_54!I18+Série_55!I18+Série_57!I18+Série_88!I18</f>
        <v>20821.78</v>
      </c>
      <c r="J18" s="12">
        <f>Série_54!J18+Série_55!J18+Série_57!J18+Série_88!J18</f>
        <v>20592.79</v>
      </c>
      <c r="K18" s="12">
        <f>Série_54!K18+Série_55!K18+Série_57!K18+Série_88!K18</f>
        <v>20643.450000000004</v>
      </c>
      <c r="L18" s="12">
        <f>Série_54!L18+Série_55!L18+Série_57!L18+Série_88!L18</f>
        <v>20804.990000000002</v>
      </c>
      <c r="M18" s="12">
        <f>Série_54!M18+Série_55!M18+Série_57!M18+Série_88!M18</f>
        <v>20864.810000000001</v>
      </c>
      <c r="N18" s="12">
        <f>Série_54!N18+Série_55!N18+Série_57!N18+Série_88!N18</f>
        <v>20820.05</v>
      </c>
      <c r="O18" s="12">
        <f>Série_54!O18+Série_55!O18+Série_57!O18+Série_88!O18</f>
        <v>20778.419999999998</v>
      </c>
      <c r="P18" s="12">
        <f>Série_54!P18+Série_55!P18+Série_57!P18+Série_88!P18</f>
        <v>20881.760000000002</v>
      </c>
      <c r="Q18" s="12">
        <f>Série_54!Q18+Série_55!Q18+Série_57!Q18+Série_88!Q18</f>
        <v>21047.430000000004</v>
      </c>
      <c r="R18" s="12">
        <f>Série_54!R18+Série_55!R18+Série_57!R18+Série_88!R18</f>
        <v>21170.07</v>
      </c>
      <c r="S18" s="12">
        <f>Série_54!S18+Série_55!S18+Série_57!S18+Série_88!S18</f>
        <v>21139.43</v>
      </c>
      <c r="T18" s="12">
        <f>Série_54!T18+Série_55!T18+Série_57!T18+Série_88!T18</f>
        <v>21156.93</v>
      </c>
      <c r="U18" s="12">
        <f>Série_54!U18+Série_55!U18+Série_57!U18+Série_88!U18</f>
        <v>21535.34</v>
      </c>
      <c r="V18" s="12">
        <f>Série_54!V18+Série_55!V18+Série_57!V18+Série_88!V18</f>
        <v>21866.69</v>
      </c>
      <c r="W18" s="12">
        <f>Série_54!W18+Série_55!W18+Série_57!W18+Série_88!W18</f>
        <v>21901.46</v>
      </c>
      <c r="X18" s="12">
        <f>Série_54!X18+Série_55!X18+Série_57!X18+Série_88!X18</f>
        <v>21879.08</v>
      </c>
      <c r="Y18" s="12">
        <f>Série_54!Y18+Série_55!Y18+Série_57!Y18+Série_88!Y18</f>
        <v>22303.61</v>
      </c>
      <c r="Z18" s="12">
        <f>Série_54!Z18+Série_55!Z18+Série_57!Z18+Série_88!Z18</f>
        <v>22759.139999999996</v>
      </c>
      <c r="AA18" s="12">
        <f>Série_54!AA18+Série_55!AA18+Série_57!AA18+Série_88!AA18</f>
        <v>22605.190000000002</v>
      </c>
      <c r="AB18" s="12">
        <f>Série_54!AB18+Série_55!AB18+Série_57!AB18+Série_88!AB18</f>
        <v>22928.09</v>
      </c>
      <c r="AC18" s="12">
        <f>Série_54!AC18+Série_55!AC18+Série_57!AC18+Série_88!AC18</f>
        <v>22776.689999999995</v>
      </c>
      <c r="AD18" s="12">
        <f>Série_54!AD18+Série_55!AD18+Série_57!AD18+Série_88!AD18</f>
        <v>22523.360000000001</v>
      </c>
      <c r="AE18" s="12">
        <f>Série_54!AE18+Série_55!AE18+Série_57!AE18+Série_88!AE18</f>
        <v>23026.74</v>
      </c>
      <c r="AF18" s="12">
        <f>Série_54!AF18+Série_55!AF18+Série_57!AF18+Série_88!AF18</f>
        <v>23253.600000000002</v>
      </c>
      <c r="AG18" s="12">
        <f>Série_54!AG18+Série_55!AG18+Série_57!AG18+Série_88!AG18</f>
        <v>23272.390000000003</v>
      </c>
      <c r="AH18" s="12">
        <f>Série_54!AH18+Série_55!AH18+Série_57!AH18+Série_88!AH18</f>
        <v>23459.74</v>
      </c>
      <c r="AI18" s="12">
        <f>Série_54!AI18+Série_55!AI18+Série_57!AI18+Série_88!AI18</f>
        <v>23770.049999999996</v>
      </c>
      <c r="AJ18" s="12">
        <f>Série_54!AJ18+Série_55!AJ18+Série_57!AJ18+Série_88!AJ18</f>
        <v>23739.130000000005</v>
      </c>
      <c r="AK18" s="12">
        <f>Série_54!AK18+Série_55!AK18+Série_57!AK18+Série_88!AK18</f>
        <v>23273.059999999998</v>
      </c>
      <c r="AL18" s="12">
        <f>Série_54!AL18+Série_55!AL18+Série_57!AL18+Série_88!AL18</f>
        <v>23697.780000000002</v>
      </c>
      <c r="AM18" s="12">
        <f>Série_54!AM18+Série_55!AM18+Série_57!AM18+Série_88!AM18</f>
        <v>23165.25</v>
      </c>
      <c r="AN18" s="12">
        <f>Série_54!AN18+Série_55!AN18+Série_57!AN18+Série_88!AN18</f>
        <v>22946.52</v>
      </c>
      <c r="AO18" s="12">
        <f>Série_54!AO18+Série_55!AO18+Série_57!AO18+Série_88!AO18</f>
        <v>23032.25</v>
      </c>
      <c r="AP18" s="12">
        <f>Série_54!AP18+Série_55!AP18+Série_57!AP18+Série_88!AP18</f>
        <v>22660.14</v>
      </c>
      <c r="AQ18" s="12">
        <f>Série_54!AQ18+Série_55!AQ18+Série_57!AQ18+Série_88!AQ18</f>
        <v>22787.77</v>
      </c>
      <c r="AR18" s="12">
        <f>Série_54!AR18+Série_55!AR18+Série_57!AR18+Série_88!AR18</f>
        <v>23068.18</v>
      </c>
      <c r="AS18" s="12">
        <f>Série_54!AS18+Série_55!AS18+Série_57!AS18+Série_88!AS18</f>
        <v>22548</v>
      </c>
      <c r="AT18" s="12">
        <f>Série_54!AT18+Série_55!AT18+Série_57!AT18+Série_88!AT18</f>
        <v>22397.980000000003</v>
      </c>
      <c r="AU18" s="12">
        <f>Série_54!AU18+Série_55!AU18+Série_57!AU18+Série_88!AU18</f>
        <v>22548.720000000001</v>
      </c>
      <c r="AV18" s="28">
        <f t="shared" si="1"/>
        <v>6.7300711939200742E-3</v>
      </c>
      <c r="AW18" s="13">
        <f t="shared" si="2"/>
        <v>-1.0490276143738474E-2</v>
      </c>
    </row>
    <row r="19" spans="1:49" ht="13.5" customHeight="1" x14ac:dyDescent="0.2">
      <c r="B19" s="29" t="s">
        <v>83</v>
      </c>
      <c r="C19" s="30">
        <f>C2+C8+C9+C10</f>
        <v>513972.79</v>
      </c>
      <c r="D19" s="30">
        <f t="shared" ref="D19:AU19" si="4">D2+D8+D9+D10</f>
        <v>513624.42</v>
      </c>
      <c r="E19" s="30">
        <f t="shared" si="4"/>
        <v>512347.30999999994</v>
      </c>
      <c r="F19" s="30">
        <f t="shared" si="4"/>
        <v>510513.93</v>
      </c>
      <c r="G19" s="30">
        <f t="shared" si="4"/>
        <v>509018.80000000005</v>
      </c>
      <c r="H19" s="30">
        <f t="shared" si="4"/>
        <v>507681.82000000007</v>
      </c>
      <c r="I19" s="30">
        <f t="shared" si="4"/>
        <v>505100.52</v>
      </c>
      <c r="J19" s="30">
        <f t="shared" si="4"/>
        <v>504086.93999999994</v>
      </c>
      <c r="K19" s="30">
        <f t="shared" si="4"/>
        <v>505207.04000000004</v>
      </c>
      <c r="L19" s="30">
        <f t="shared" si="4"/>
        <v>501515.74000000005</v>
      </c>
      <c r="M19" s="30">
        <f t="shared" si="4"/>
        <v>501895.15</v>
      </c>
      <c r="N19" s="30">
        <f t="shared" si="4"/>
        <v>499650.29</v>
      </c>
      <c r="O19" s="30">
        <f t="shared" si="4"/>
        <v>498995.23000000004</v>
      </c>
      <c r="P19" s="30">
        <f t="shared" si="4"/>
        <v>497367.63000000012</v>
      </c>
      <c r="Q19" s="30">
        <f t="shared" si="4"/>
        <v>496878.5</v>
      </c>
      <c r="R19" s="30">
        <f t="shared" si="4"/>
        <v>495594.6</v>
      </c>
      <c r="S19" s="30">
        <f t="shared" si="4"/>
        <v>495068.39</v>
      </c>
      <c r="T19" s="30">
        <f t="shared" si="4"/>
        <v>494791.24</v>
      </c>
      <c r="U19" s="30">
        <f t="shared" si="4"/>
        <v>496459.75</v>
      </c>
      <c r="V19" s="30">
        <f t="shared" si="4"/>
        <v>497522.30000000005</v>
      </c>
      <c r="W19" s="30">
        <f t="shared" si="4"/>
        <v>495399.17</v>
      </c>
      <c r="X19" s="30">
        <f t="shared" si="4"/>
        <v>497492.12</v>
      </c>
      <c r="Y19" s="30">
        <f t="shared" si="4"/>
        <v>498270.04000000004</v>
      </c>
      <c r="Z19" s="30">
        <f t="shared" si="4"/>
        <v>499531.38</v>
      </c>
      <c r="AA19" s="30">
        <f t="shared" si="4"/>
        <v>499167.12</v>
      </c>
      <c r="AB19" s="30">
        <f t="shared" si="4"/>
        <v>502519.4</v>
      </c>
      <c r="AC19" s="30">
        <f t="shared" si="4"/>
        <v>500572.02</v>
      </c>
      <c r="AD19" s="30">
        <f t="shared" si="4"/>
        <v>495565.08</v>
      </c>
      <c r="AE19" s="30">
        <f t="shared" si="4"/>
        <v>490907.43</v>
      </c>
      <c r="AF19" s="30">
        <f t="shared" si="4"/>
        <v>482368.00000000006</v>
      </c>
      <c r="AG19" s="30">
        <f t="shared" si="4"/>
        <v>478024.52</v>
      </c>
      <c r="AH19" s="30">
        <f t="shared" si="4"/>
        <v>475639.58999999997</v>
      </c>
      <c r="AI19" s="30">
        <f t="shared" si="4"/>
        <v>475680.32000000007</v>
      </c>
      <c r="AJ19" s="30">
        <f t="shared" si="4"/>
        <v>474666.68</v>
      </c>
      <c r="AK19" s="30">
        <f t="shared" si="4"/>
        <v>473017.78</v>
      </c>
      <c r="AL19" s="30">
        <f t="shared" si="4"/>
        <v>473694.13</v>
      </c>
      <c r="AM19" s="30">
        <f t="shared" si="4"/>
        <v>474584.4</v>
      </c>
      <c r="AN19" s="30">
        <f t="shared" si="4"/>
        <v>474306.19</v>
      </c>
      <c r="AO19" s="30">
        <f t="shared" si="4"/>
        <v>475752.00999999995</v>
      </c>
      <c r="AP19" s="30">
        <f t="shared" si="4"/>
        <v>473100.59</v>
      </c>
      <c r="AQ19" s="30">
        <f t="shared" si="4"/>
        <v>471644.35</v>
      </c>
      <c r="AR19" s="30">
        <f t="shared" si="4"/>
        <v>470961.57000000007</v>
      </c>
      <c r="AS19" s="30">
        <f t="shared" si="4"/>
        <v>466783.47000000003</v>
      </c>
      <c r="AT19" s="30">
        <f t="shared" si="4"/>
        <v>464081.88</v>
      </c>
      <c r="AU19" s="30">
        <f t="shared" si="4"/>
        <v>460834.36</v>
      </c>
      <c r="AV19" s="20">
        <f t="shared" si="1"/>
        <v>-6.9977306590811488E-3</v>
      </c>
      <c r="AW19" s="20">
        <f t="shared" si="2"/>
        <v>-2.2919791151955898E-2</v>
      </c>
    </row>
    <row r="20" spans="1:49" x14ac:dyDescent="0.2">
      <c r="AL20" s="31"/>
      <c r="AM20" s="31"/>
      <c r="AN20" s="31"/>
      <c r="AO20" s="31"/>
      <c r="AP20" s="31"/>
      <c r="AQ20" s="31"/>
      <c r="AR20" s="31"/>
      <c r="AS20" s="31"/>
    </row>
    <row r="21" spans="1:49" x14ac:dyDescent="0.2">
      <c r="AB21" s="32">
        <f>AB10-AB17</f>
        <v>179203.9</v>
      </c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</row>
    <row r="22" spans="1:49" x14ac:dyDescent="0.2">
      <c r="AT22" s="32"/>
      <c r="AU22" s="32"/>
      <c r="AW22" s="3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24" sqref="I23:I24"/>
    </sheetView>
  </sheetViews>
  <sheetFormatPr baseColWidth="10" defaultRowHeight="12.75" x14ac:dyDescent="0.2"/>
  <cols>
    <col min="1" max="1" width="34.85546875" customWidth="1"/>
    <col min="2" max="8" width="10.7109375" customWidth="1"/>
  </cols>
  <sheetData>
    <row r="1" spans="1:8" x14ac:dyDescent="0.2">
      <c r="A1" s="37" t="s">
        <v>95</v>
      </c>
      <c r="G1" s="38"/>
      <c r="H1" s="38"/>
    </row>
    <row r="2" spans="1:8" x14ac:dyDescent="0.2">
      <c r="A2" s="38" t="s">
        <v>85</v>
      </c>
      <c r="G2" s="38"/>
      <c r="H2" s="38"/>
    </row>
    <row r="3" spans="1:8" x14ac:dyDescent="0.2">
      <c r="G3" s="38"/>
      <c r="H3" s="38"/>
    </row>
    <row r="4" spans="1:8" x14ac:dyDescent="0.2">
      <c r="A4" s="39" t="s">
        <v>86</v>
      </c>
      <c r="B4" s="39" t="s">
        <v>59</v>
      </c>
      <c r="C4" s="39" t="s">
        <v>60</v>
      </c>
      <c r="D4" s="39" t="s">
        <v>61</v>
      </c>
      <c r="E4" s="39" t="s">
        <v>62</v>
      </c>
      <c r="F4" s="39" t="s">
        <v>63</v>
      </c>
      <c r="G4" s="40" t="s">
        <v>64</v>
      </c>
      <c r="H4" s="40" t="s">
        <v>65</v>
      </c>
    </row>
    <row r="5" spans="1:8" x14ac:dyDescent="0.2">
      <c r="A5" s="42" t="s">
        <v>1</v>
      </c>
      <c r="B5" s="43">
        <v>29389.35</v>
      </c>
      <c r="C5" s="43">
        <v>28960.46</v>
      </c>
      <c r="D5" s="43">
        <v>28582.770000000004</v>
      </c>
      <c r="E5" s="43">
        <v>28289.59</v>
      </c>
      <c r="F5" s="43">
        <v>27943.97</v>
      </c>
      <c r="G5" s="20">
        <f>(F5-E5)/E5</f>
        <v>-1.2217214883637372E-2</v>
      </c>
      <c r="H5" s="20">
        <f>(F5-B5)/B5</f>
        <v>-4.91804003831319E-2</v>
      </c>
    </row>
    <row r="6" spans="1:8" x14ac:dyDescent="0.2">
      <c r="A6" s="45" t="s">
        <v>7</v>
      </c>
      <c r="B6" s="36">
        <v>8280.99</v>
      </c>
      <c r="C6" s="36">
        <v>8253.92</v>
      </c>
      <c r="D6" s="36">
        <v>8223.35</v>
      </c>
      <c r="E6" s="36">
        <v>8218.18</v>
      </c>
      <c r="F6" s="48">
        <v>8136.48</v>
      </c>
      <c r="G6" s="20">
        <f t="shared" ref="G6:G11" si="0">(F6-E6)/E6</f>
        <v>-9.9413738808350176E-3</v>
      </c>
      <c r="H6" s="20">
        <f t="shared" ref="H6:H11" si="1">(F6-B6)/B6</f>
        <v>-1.7450812040589375E-2</v>
      </c>
    </row>
    <row r="7" spans="1:8" x14ac:dyDescent="0.2">
      <c r="A7" s="45" t="s">
        <v>9</v>
      </c>
      <c r="B7" s="36">
        <v>15187.61</v>
      </c>
      <c r="C7" s="36">
        <v>15145.87</v>
      </c>
      <c r="D7" s="36">
        <v>15134</v>
      </c>
      <c r="E7" s="36">
        <v>15153.32</v>
      </c>
      <c r="F7" s="48">
        <v>15117.08</v>
      </c>
      <c r="G7" s="20">
        <f t="shared" si="0"/>
        <v>-2.3915551179543347E-3</v>
      </c>
      <c r="H7" s="20">
        <f t="shared" si="1"/>
        <v>-4.6439169823297181E-3</v>
      </c>
    </row>
    <row r="8" spans="1:8" x14ac:dyDescent="0.2">
      <c r="A8" s="47" t="s">
        <v>87</v>
      </c>
      <c r="B8" s="48">
        <v>26920.5</v>
      </c>
      <c r="C8" s="48">
        <v>26903.040000000001</v>
      </c>
      <c r="D8" s="48">
        <v>26309.190000000002</v>
      </c>
      <c r="E8" s="48">
        <v>26472.13</v>
      </c>
      <c r="F8" s="48">
        <v>26062.270000000004</v>
      </c>
      <c r="G8" s="9">
        <f t="shared" si="0"/>
        <v>-1.5482698218843627E-2</v>
      </c>
      <c r="H8" s="9">
        <f t="shared" si="1"/>
        <v>-3.1880165672999977E-2</v>
      </c>
    </row>
    <row r="9" spans="1:8" ht="16.149999999999999" customHeight="1" x14ac:dyDescent="0.2">
      <c r="A9" s="49" t="s">
        <v>88</v>
      </c>
      <c r="B9" s="50">
        <f>B8-B10</f>
        <v>23794.92</v>
      </c>
      <c r="C9" s="50">
        <f t="shared" ref="C9:F9" si="2">C8-C10</f>
        <v>23743.690000000002</v>
      </c>
      <c r="D9" s="50">
        <f t="shared" si="2"/>
        <v>23344.510000000002</v>
      </c>
      <c r="E9" s="50">
        <f t="shared" si="2"/>
        <v>23526.68</v>
      </c>
      <c r="F9" s="50">
        <f t="shared" si="2"/>
        <v>23208.050000000003</v>
      </c>
      <c r="G9" s="64">
        <f t="shared" si="0"/>
        <v>-1.3543347382631013E-2</v>
      </c>
      <c r="H9" s="64">
        <f t="shared" si="1"/>
        <v>-2.466366770722471E-2</v>
      </c>
    </row>
    <row r="10" spans="1:8" x14ac:dyDescent="0.2">
      <c r="A10" s="51" t="s">
        <v>89</v>
      </c>
      <c r="B10" s="52">
        <v>3125.58</v>
      </c>
      <c r="C10" s="52">
        <v>3159.35</v>
      </c>
      <c r="D10" s="52">
        <v>2964.68</v>
      </c>
      <c r="E10" s="52">
        <v>2945.45</v>
      </c>
      <c r="F10" s="52">
        <v>2854.22</v>
      </c>
      <c r="G10" s="63">
        <f t="shared" si="0"/>
        <v>-3.0973195946290048E-2</v>
      </c>
      <c r="H10" s="63">
        <f t="shared" si="1"/>
        <v>-8.6819086377568369E-2</v>
      </c>
    </row>
    <row r="11" spans="1:8" x14ac:dyDescent="0.2">
      <c r="A11" s="53" t="s">
        <v>90</v>
      </c>
      <c r="B11" s="54">
        <f>B5+B6+B7+B8</f>
        <v>79778.45</v>
      </c>
      <c r="C11" s="54">
        <f t="shared" ref="C11:F11" si="3">C5+C6+C7+C8</f>
        <v>79263.290000000008</v>
      </c>
      <c r="D11" s="54">
        <f t="shared" si="3"/>
        <v>78249.31</v>
      </c>
      <c r="E11" s="54">
        <f t="shared" si="3"/>
        <v>78133.22</v>
      </c>
      <c r="F11" s="54">
        <f t="shared" si="3"/>
        <v>77259.8</v>
      </c>
      <c r="G11" s="20">
        <f t="shared" si="0"/>
        <v>-1.1178599832440007E-2</v>
      </c>
      <c r="H11" s="20">
        <f t="shared" si="1"/>
        <v>-3.1570555707712979E-2</v>
      </c>
    </row>
    <row r="12" spans="1:8" x14ac:dyDescent="0.2">
      <c r="A12" s="38" t="s">
        <v>91</v>
      </c>
      <c r="G12" s="38"/>
      <c r="H12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W16" sqref="AW16"/>
    </sheetView>
  </sheetViews>
  <sheetFormatPr baseColWidth="10" defaultRowHeight="12.75" x14ac:dyDescent="0.2"/>
  <cols>
    <col min="1" max="1" width="6.5703125" customWidth="1"/>
    <col min="2" max="2" width="55.28515625" customWidth="1"/>
    <col min="3" max="48" width="9.7109375" customWidth="1"/>
  </cols>
  <sheetData>
    <row r="1" spans="1:49" s="5" customFormat="1" ht="13.5" customHeight="1" x14ac:dyDescent="0.2">
      <c r="A1" s="17" t="s">
        <v>18</v>
      </c>
      <c r="B1" s="17"/>
      <c r="C1" s="33" t="s">
        <v>19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24</v>
      </c>
      <c r="I1" s="33" t="s">
        <v>25</v>
      </c>
      <c r="J1" s="33" t="s">
        <v>26</v>
      </c>
      <c r="K1" s="33" t="s">
        <v>27</v>
      </c>
      <c r="L1" s="33" t="s">
        <v>28</v>
      </c>
      <c r="M1" s="33" t="s">
        <v>29</v>
      </c>
      <c r="N1" s="33" t="s">
        <v>30</v>
      </c>
      <c r="O1" s="33" t="s">
        <v>31</v>
      </c>
      <c r="P1" s="33" t="s">
        <v>32</v>
      </c>
      <c r="Q1" s="33" t="s">
        <v>33</v>
      </c>
      <c r="R1" s="33" t="s">
        <v>34</v>
      </c>
      <c r="S1" s="33" t="s">
        <v>35</v>
      </c>
      <c r="T1" s="33" t="s">
        <v>36</v>
      </c>
      <c r="U1" s="33" t="s">
        <v>37</v>
      </c>
      <c r="V1" s="33" t="s">
        <v>38</v>
      </c>
      <c r="W1" s="33" t="s">
        <v>39</v>
      </c>
      <c r="X1" s="33" t="s">
        <v>40</v>
      </c>
      <c r="Y1" s="33" t="s">
        <v>41</v>
      </c>
      <c r="Z1" s="33" t="s">
        <v>42</v>
      </c>
      <c r="AA1" s="33" t="s">
        <v>43</v>
      </c>
      <c r="AB1" s="33" t="s">
        <v>44</v>
      </c>
      <c r="AC1" s="33" t="s">
        <v>45</v>
      </c>
      <c r="AD1" s="33" t="s">
        <v>46</v>
      </c>
      <c r="AE1" s="33" t="s">
        <v>47</v>
      </c>
      <c r="AF1" s="33" t="s">
        <v>48</v>
      </c>
      <c r="AG1" s="33" t="s">
        <v>49</v>
      </c>
      <c r="AH1" s="33" t="s">
        <v>50</v>
      </c>
      <c r="AI1" s="33" t="s">
        <v>51</v>
      </c>
      <c r="AJ1" s="33" t="s">
        <v>52</v>
      </c>
      <c r="AK1" s="33" t="s">
        <v>53</v>
      </c>
      <c r="AL1" s="33" t="s">
        <v>54</v>
      </c>
      <c r="AM1" s="33" t="s">
        <v>55</v>
      </c>
      <c r="AN1" s="33" t="s">
        <v>56</v>
      </c>
      <c r="AO1" s="33" t="s">
        <v>57</v>
      </c>
      <c r="AP1" s="33" t="s">
        <v>58</v>
      </c>
      <c r="AQ1" s="33" t="s">
        <v>59</v>
      </c>
      <c r="AR1" s="33" t="s">
        <v>60</v>
      </c>
      <c r="AS1" s="33" t="s">
        <v>61</v>
      </c>
      <c r="AT1" s="33" t="s">
        <v>62</v>
      </c>
      <c r="AU1" s="33" t="s">
        <v>63</v>
      </c>
      <c r="AV1" s="34" t="s">
        <v>64</v>
      </c>
      <c r="AW1" s="34" t="s">
        <v>65</v>
      </c>
    </row>
    <row r="2" spans="1:49" s="5" customFormat="1" ht="13.5" customHeight="1" x14ac:dyDescent="0.2">
      <c r="A2" s="6"/>
      <c r="B2" s="7" t="s">
        <v>66</v>
      </c>
      <c r="C2" s="8">
        <f>SUM(C3:C7)</f>
        <v>41352.199999999997</v>
      </c>
      <c r="D2" s="8">
        <f t="shared" ref="D2:AU2" si="0">SUM(D3:D7)</f>
        <v>41227.14</v>
      </c>
      <c r="E2" s="8">
        <f t="shared" si="0"/>
        <v>40798.75</v>
      </c>
      <c r="F2" s="8">
        <f t="shared" si="0"/>
        <v>40564.990000000005</v>
      </c>
      <c r="G2" s="8">
        <f t="shared" si="0"/>
        <v>40309.629999999997</v>
      </c>
      <c r="H2" s="8">
        <f t="shared" si="0"/>
        <v>39260.28</v>
      </c>
      <c r="I2" s="8">
        <f t="shared" si="0"/>
        <v>39012.33</v>
      </c>
      <c r="J2" s="8">
        <f t="shared" si="0"/>
        <v>38431.42</v>
      </c>
      <c r="K2" s="8">
        <f t="shared" si="0"/>
        <v>38203.11</v>
      </c>
      <c r="L2" s="8">
        <f t="shared" si="0"/>
        <v>37887.43</v>
      </c>
      <c r="M2" s="8">
        <f t="shared" si="0"/>
        <v>37515.929999999993</v>
      </c>
      <c r="N2" s="8">
        <f t="shared" si="0"/>
        <v>37146.199999999997</v>
      </c>
      <c r="O2" s="8">
        <f t="shared" si="0"/>
        <v>36877.130000000005</v>
      </c>
      <c r="P2" s="8">
        <f t="shared" si="0"/>
        <v>36604.28</v>
      </c>
      <c r="Q2" s="8">
        <f t="shared" si="0"/>
        <v>36368.720000000001</v>
      </c>
      <c r="R2" s="8">
        <f t="shared" si="0"/>
        <v>36274.11</v>
      </c>
      <c r="S2" s="8">
        <f t="shared" si="0"/>
        <v>36052.380000000005</v>
      </c>
      <c r="T2" s="8">
        <f t="shared" si="0"/>
        <v>35920.089999999997</v>
      </c>
      <c r="U2" s="8">
        <f t="shared" si="0"/>
        <v>35774.67</v>
      </c>
      <c r="V2" s="8">
        <f t="shared" si="0"/>
        <v>35606.04</v>
      </c>
      <c r="W2" s="8">
        <f t="shared" si="0"/>
        <v>35264.5</v>
      </c>
      <c r="X2" s="8">
        <f t="shared" si="0"/>
        <v>35192.54</v>
      </c>
      <c r="Y2" s="8">
        <f t="shared" si="0"/>
        <v>35051.360000000001</v>
      </c>
      <c r="Z2" s="8">
        <f t="shared" si="0"/>
        <v>34976.07</v>
      </c>
      <c r="AA2" s="8">
        <f t="shared" si="0"/>
        <v>34877.71</v>
      </c>
      <c r="AB2" s="8">
        <f t="shared" si="0"/>
        <v>34801.520000000004</v>
      </c>
      <c r="AC2" s="8">
        <f t="shared" si="0"/>
        <v>34563.759999999995</v>
      </c>
      <c r="AD2" s="8">
        <f t="shared" si="0"/>
        <v>34336.17</v>
      </c>
      <c r="AE2" s="8">
        <f t="shared" si="0"/>
        <v>34295.24</v>
      </c>
      <c r="AF2" s="8">
        <f t="shared" si="0"/>
        <v>33912.25</v>
      </c>
      <c r="AG2" s="8">
        <f t="shared" si="0"/>
        <v>33432.71</v>
      </c>
      <c r="AH2" s="8">
        <f t="shared" si="0"/>
        <v>32937.020000000004</v>
      </c>
      <c r="AI2" s="8">
        <f t="shared" si="0"/>
        <v>32487.42</v>
      </c>
      <c r="AJ2" s="8">
        <f t="shared" si="0"/>
        <v>32175.3</v>
      </c>
      <c r="AK2" s="8">
        <f t="shared" si="0"/>
        <v>31988.5</v>
      </c>
      <c r="AL2" s="8">
        <f t="shared" si="0"/>
        <v>31618.26</v>
      </c>
      <c r="AM2" s="8">
        <f t="shared" si="0"/>
        <v>31386.12</v>
      </c>
      <c r="AN2" s="8">
        <f t="shared" si="0"/>
        <v>31266.32</v>
      </c>
      <c r="AO2" s="8">
        <f t="shared" si="0"/>
        <v>31258.41</v>
      </c>
      <c r="AP2" s="8">
        <f t="shared" si="0"/>
        <v>31097.13</v>
      </c>
      <c r="AQ2" s="8">
        <f t="shared" si="0"/>
        <v>30961.33</v>
      </c>
      <c r="AR2" s="8">
        <f t="shared" si="0"/>
        <v>30826.89</v>
      </c>
      <c r="AS2" s="8">
        <f t="shared" si="0"/>
        <v>30591.599999999999</v>
      </c>
      <c r="AT2" s="8">
        <f t="shared" si="0"/>
        <v>30551.489999999998</v>
      </c>
      <c r="AU2" s="8">
        <f t="shared" si="0"/>
        <v>30381.700000000004</v>
      </c>
      <c r="AV2" s="9">
        <f>(AU2-AT2)/AT2</f>
        <v>-5.5575030874105849E-3</v>
      </c>
      <c r="AW2" s="9">
        <f>(AU2-AQ2)/AQ2</f>
        <v>-1.8721094991720231E-2</v>
      </c>
    </row>
    <row r="3" spans="1:49" s="5" customFormat="1" ht="13.5" customHeight="1" x14ac:dyDescent="0.2">
      <c r="A3" s="10" t="s">
        <v>0</v>
      </c>
      <c r="B3" s="11" t="s">
        <v>67</v>
      </c>
      <c r="C3" s="1">
        <v>4042.56</v>
      </c>
      <c r="D3" s="1">
        <v>4086.51</v>
      </c>
      <c r="E3" s="1">
        <v>4070.34</v>
      </c>
      <c r="F3" s="1">
        <v>4018.43</v>
      </c>
      <c r="G3" s="1">
        <v>3976.88</v>
      </c>
      <c r="H3" s="1">
        <v>3947.52</v>
      </c>
      <c r="I3" s="1">
        <v>3914.65</v>
      </c>
      <c r="J3" s="1">
        <v>3770.34</v>
      </c>
      <c r="K3" s="1">
        <v>3824.38</v>
      </c>
      <c r="L3" s="1">
        <v>3853.45</v>
      </c>
      <c r="M3" s="1">
        <v>3815.08</v>
      </c>
      <c r="N3" s="1">
        <v>3774.75</v>
      </c>
      <c r="O3" s="1">
        <v>3784.84</v>
      </c>
      <c r="P3" s="1">
        <v>3808.38</v>
      </c>
      <c r="Q3" s="1">
        <v>3762.48</v>
      </c>
      <c r="R3" s="1">
        <v>3820.2</v>
      </c>
      <c r="S3" s="1">
        <v>3787.47</v>
      </c>
      <c r="T3" s="1">
        <v>3717.64</v>
      </c>
      <c r="U3" s="1">
        <v>3756.62</v>
      </c>
      <c r="V3" s="1">
        <v>3703.52</v>
      </c>
      <c r="W3" s="1">
        <v>3529.08</v>
      </c>
      <c r="X3" s="1">
        <v>3585.49</v>
      </c>
      <c r="Y3" s="1">
        <v>3540.9</v>
      </c>
      <c r="Z3" s="1">
        <v>3568.84</v>
      </c>
      <c r="AA3" s="1">
        <v>3600.34</v>
      </c>
      <c r="AB3" s="1">
        <v>3425.36</v>
      </c>
      <c r="AC3" s="1">
        <v>3287.22</v>
      </c>
      <c r="AD3" s="1">
        <v>3249.45</v>
      </c>
      <c r="AE3" s="1">
        <v>3324.63</v>
      </c>
      <c r="AF3" s="1">
        <v>3418.29</v>
      </c>
      <c r="AG3" s="1">
        <v>3514.77</v>
      </c>
      <c r="AH3" s="1">
        <v>3512.7</v>
      </c>
      <c r="AI3" s="1">
        <v>3428.67</v>
      </c>
      <c r="AJ3" s="1">
        <v>3432.46</v>
      </c>
      <c r="AK3" s="1">
        <v>3454.21</v>
      </c>
      <c r="AL3" s="1">
        <v>3440.61</v>
      </c>
      <c r="AM3" s="1">
        <v>3412.07</v>
      </c>
      <c r="AN3" s="1">
        <v>3348.63</v>
      </c>
      <c r="AO3" s="1">
        <v>3434.06</v>
      </c>
      <c r="AP3" s="1">
        <v>3313.57</v>
      </c>
      <c r="AQ3" s="1">
        <v>3275.66</v>
      </c>
      <c r="AR3" s="1">
        <v>3206.42</v>
      </c>
      <c r="AS3" s="1">
        <v>3158.31</v>
      </c>
      <c r="AT3" s="1">
        <v>3123.34</v>
      </c>
      <c r="AU3" s="1">
        <v>3106.65</v>
      </c>
      <c r="AV3" s="13">
        <f t="shared" ref="AV3:AV19" si="1">(AU3-AT3)/AT3</f>
        <v>-5.3436385407928865E-3</v>
      </c>
      <c r="AW3" s="13">
        <f t="shared" ref="AW3:AW19" si="2">(AU3-AQ3)/AQ3</f>
        <v>-5.1595708956362923E-2</v>
      </c>
    </row>
    <row r="4" spans="1:49" s="5" customFormat="1" ht="13.5" customHeight="1" x14ac:dyDescent="0.2">
      <c r="A4" s="10" t="s">
        <v>2</v>
      </c>
      <c r="B4" s="14" t="s">
        <v>68</v>
      </c>
      <c r="C4" s="1">
        <v>4535.13</v>
      </c>
      <c r="D4" s="1">
        <v>4551.53</v>
      </c>
      <c r="E4" s="1">
        <v>4510.03</v>
      </c>
      <c r="F4" s="1">
        <v>4476.5200000000004</v>
      </c>
      <c r="G4" s="1">
        <v>4500.91</v>
      </c>
      <c r="H4" s="1">
        <v>4539.92</v>
      </c>
      <c r="I4" s="1">
        <v>4462.04</v>
      </c>
      <c r="J4" s="1">
        <v>4554.32</v>
      </c>
      <c r="K4" s="1">
        <v>4510.3999999999996</v>
      </c>
      <c r="L4" s="1">
        <v>4499.62</v>
      </c>
      <c r="M4" s="1">
        <v>4575.97</v>
      </c>
      <c r="N4" s="1">
        <v>4647.8599999999997</v>
      </c>
      <c r="O4" s="1">
        <v>4751.92</v>
      </c>
      <c r="P4" s="1">
        <v>4705.6000000000004</v>
      </c>
      <c r="Q4" s="1">
        <v>4680.3900000000003</v>
      </c>
      <c r="R4" s="1">
        <v>4670.16</v>
      </c>
      <c r="S4" s="1">
        <v>4628.0600000000004</v>
      </c>
      <c r="T4" s="1">
        <v>4655.17</v>
      </c>
      <c r="U4" s="1">
        <v>4649.2</v>
      </c>
      <c r="V4" s="1">
        <v>4611.37</v>
      </c>
      <c r="W4" s="1">
        <v>4603.2700000000004</v>
      </c>
      <c r="X4" s="1">
        <v>4624.53</v>
      </c>
      <c r="Y4" s="1">
        <v>4624.42</v>
      </c>
      <c r="Z4" s="1">
        <v>4607.8900000000003</v>
      </c>
      <c r="AA4" s="1">
        <v>4570.3599999999997</v>
      </c>
      <c r="AB4" s="1">
        <v>4573.53</v>
      </c>
      <c r="AC4" s="1">
        <v>4563.2299999999996</v>
      </c>
      <c r="AD4" s="1">
        <v>4522.53</v>
      </c>
      <c r="AE4" s="1">
        <v>4553.25</v>
      </c>
      <c r="AF4" s="1">
        <v>4573.5</v>
      </c>
      <c r="AG4" s="1">
        <v>4580.74</v>
      </c>
      <c r="AH4" s="1">
        <v>4595.0600000000004</v>
      </c>
      <c r="AI4" s="1">
        <v>4624.71</v>
      </c>
      <c r="AJ4" s="1">
        <v>4617.92</v>
      </c>
      <c r="AK4" s="1">
        <v>4629.68</v>
      </c>
      <c r="AL4" s="1">
        <v>4654.28</v>
      </c>
      <c r="AM4" s="1">
        <v>4733.2299999999996</v>
      </c>
      <c r="AN4" s="1">
        <v>4762.6899999999996</v>
      </c>
      <c r="AO4" s="1">
        <v>4773.01</v>
      </c>
      <c r="AP4" s="1">
        <v>4779.18</v>
      </c>
      <c r="AQ4" s="1">
        <v>4730.68</v>
      </c>
      <c r="AR4" s="1">
        <v>4747.53</v>
      </c>
      <c r="AS4" s="1">
        <v>4810.49</v>
      </c>
      <c r="AT4" s="1">
        <v>4860.4399999999996</v>
      </c>
      <c r="AU4" s="1">
        <v>4874.5200000000004</v>
      </c>
      <c r="AV4" s="13">
        <f t="shared" si="1"/>
        <v>2.8968570746683094E-3</v>
      </c>
      <c r="AW4" s="13">
        <f t="shared" si="2"/>
        <v>3.0405776759366548E-2</v>
      </c>
    </row>
    <row r="5" spans="1:49" s="5" customFormat="1" ht="13.5" customHeight="1" x14ac:dyDescent="0.2">
      <c r="A5" s="10" t="s">
        <v>3</v>
      </c>
      <c r="B5" s="11" t="s">
        <v>69</v>
      </c>
      <c r="C5" s="1">
        <v>4396.22</v>
      </c>
      <c r="D5" s="1">
        <v>4321.54</v>
      </c>
      <c r="E5" s="1">
        <v>4187.3100000000004</v>
      </c>
      <c r="F5" s="1">
        <v>4145.45</v>
      </c>
      <c r="G5" s="1">
        <v>4077.05</v>
      </c>
      <c r="H5" s="1">
        <v>3871.61</v>
      </c>
      <c r="I5" s="1">
        <v>3717.25</v>
      </c>
      <c r="J5" s="1">
        <v>3525.52</v>
      </c>
      <c r="K5" s="1">
        <v>3381.68</v>
      </c>
      <c r="L5" s="1">
        <v>3288.22</v>
      </c>
      <c r="M5" s="1">
        <v>3232.32</v>
      </c>
      <c r="N5" s="1">
        <v>3176.28</v>
      </c>
      <c r="O5" s="1">
        <v>3113.12</v>
      </c>
      <c r="P5" s="1">
        <v>3079.5</v>
      </c>
      <c r="Q5" s="1">
        <v>3076.4</v>
      </c>
      <c r="R5" s="1">
        <v>3067.65</v>
      </c>
      <c r="S5" s="1">
        <v>3063.1</v>
      </c>
      <c r="T5" s="1">
        <v>3103.04</v>
      </c>
      <c r="U5" s="1">
        <v>3112.52</v>
      </c>
      <c r="V5" s="1">
        <v>3134.68</v>
      </c>
      <c r="W5" s="1">
        <v>3183.45</v>
      </c>
      <c r="X5" s="1">
        <v>3188.46</v>
      </c>
      <c r="Y5" s="1">
        <v>3179.31</v>
      </c>
      <c r="Z5" s="1">
        <v>3176.28</v>
      </c>
      <c r="AA5" s="1">
        <v>3168.66</v>
      </c>
      <c r="AB5" s="1">
        <v>3187.81</v>
      </c>
      <c r="AC5" s="1">
        <v>3187.79</v>
      </c>
      <c r="AD5" s="1">
        <v>3138.59</v>
      </c>
      <c r="AE5" s="1">
        <v>3127.49</v>
      </c>
      <c r="AF5" s="1">
        <v>3008.5</v>
      </c>
      <c r="AG5" s="1">
        <v>2919.92</v>
      </c>
      <c r="AH5" s="1">
        <v>2872.09</v>
      </c>
      <c r="AI5" s="1">
        <v>2840.76</v>
      </c>
      <c r="AJ5" s="1">
        <v>2792.86</v>
      </c>
      <c r="AK5" s="1">
        <v>2780.97</v>
      </c>
      <c r="AL5" s="1">
        <v>2743.42</v>
      </c>
      <c r="AM5" s="1">
        <v>2731.85</v>
      </c>
      <c r="AN5" s="1">
        <v>2742.52</v>
      </c>
      <c r="AO5" s="1">
        <v>2768.14</v>
      </c>
      <c r="AP5" s="1">
        <v>2809.84</v>
      </c>
      <c r="AQ5" s="1">
        <v>2834.16</v>
      </c>
      <c r="AR5" s="1">
        <v>2878.33</v>
      </c>
      <c r="AS5" s="1">
        <v>2906.12</v>
      </c>
      <c r="AT5" s="1">
        <v>2931.99</v>
      </c>
      <c r="AU5" s="1">
        <v>2922.71</v>
      </c>
      <c r="AV5" s="13">
        <f t="shared" si="1"/>
        <v>-3.1650858290784571E-3</v>
      </c>
      <c r="AW5" s="13">
        <f t="shared" si="2"/>
        <v>3.1243825330962326E-2</v>
      </c>
    </row>
    <row r="6" spans="1:49" s="5" customFormat="1" ht="13.5" customHeight="1" x14ac:dyDescent="0.2">
      <c r="A6" s="10" t="s">
        <v>4</v>
      </c>
      <c r="B6" s="11" t="s">
        <v>70</v>
      </c>
      <c r="C6" s="1">
        <v>4903.1099999999997</v>
      </c>
      <c r="D6" s="1">
        <v>4853.51</v>
      </c>
      <c r="E6" s="1">
        <v>4805.55</v>
      </c>
      <c r="F6" s="1">
        <v>4763.82</v>
      </c>
      <c r="G6" s="1">
        <v>4715.01</v>
      </c>
      <c r="H6" s="1">
        <v>4606.46</v>
      </c>
      <c r="I6" s="1">
        <v>4604.6899999999996</v>
      </c>
      <c r="J6" s="1">
        <v>4518.17</v>
      </c>
      <c r="K6" s="1">
        <v>4395.74</v>
      </c>
      <c r="L6" s="1">
        <v>4335.0600000000004</v>
      </c>
      <c r="M6" s="1">
        <v>4205.9399999999996</v>
      </c>
      <c r="N6" s="1">
        <v>4147.42</v>
      </c>
      <c r="O6" s="1">
        <v>4151.22</v>
      </c>
      <c r="P6" s="1">
        <v>4201.84</v>
      </c>
      <c r="Q6" s="1">
        <v>4195.92</v>
      </c>
      <c r="R6" s="1">
        <v>4163.7299999999996</v>
      </c>
      <c r="S6" s="1">
        <v>4156.01</v>
      </c>
      <c r="T6" s="1">
        <v>4090.33</v>
      </c>
      <c r="U6" s="1">
        <v>4019.13</v>
      </c>
      <c r="V6" s="1">
        <v>4004.03</v>
      </c>
      <c r="W6" s="1">
        <v>3904.41</v>
      </c>
      <c r="X6" s="1">
        <v>3884.68</v>
      </c>
      <c r="Y6" s="1">
        <v>3971.63</v>
      </c>
      <c r="Z6" s="1">
        <v>4037.93</v>
      </c>
      <c r="AA6" s="1">
        <v>4152.1499999999996</v>
      </c>
      <c r="AB6" s="1">
        <v>4108.26</v>
      </c>
      <c r="AC6" s="1">
        <v>4086.85</v>
      </c>
      <c r="AD6" s="1">
        <v>4011.66</v>
      </c>
      <c r="AE6" s="1">
        <v>3956.25</v>
      </c>
      <c r="AF6" s="1">
        <v>3946.87</v>
      </c>
      <c r="AG6" s="1">
        <v>3806.77</v>
      </c>
      <c r="AH6" s="1">
        <v>3743.85</v>
      </c>
      <c r="AI6" s="1">
        <v>3686.71</v>
      </c>
      <c r="AJ6" s="1">
        <v>3654.58</v>
      </c>
      <c r="AK6" s="1">
        <v>3605.48</v>
      </c>
      <c r="AL6" s="1">
        <v>3577.56</v>
      </c>
      <c r="AM6" s="1">
        <v>3564.2</v>
      </c>
      <c r="AN6" s="1">
        <v>3561.24</v>
      </c>
      <c r="AO6" s="1">
        <v>3623.27</v>
      </c>
      <c r="AP6" s="1">
        <v>3653.89</v>
      </c>
      <c r="AQ6" s="1">
        <v>3647.84</v>
      </c>
      <c r="AR6" s="1">
        <v>3655.84</v>
      </c>
      <c r="AS6" s="1">
        <v>3588.94</v>
      </c>
      <c r="AT6" s="1">
        <v>3567.91</v>
      </c>
      <c r="AU6" s="1">
        <v>3555.78</v>
      </c>
      <c r="AV6" s="13">
        <f t="shared" si="1"/>
        <v>-3.3997494331414343E-3</v>
      </c>
      <c r="AW6" s="13">
        <f t="shared" si="2"/>
        <v>-2.5236852493530401E-2</v>
      </c>
    </row>
    <row r="7" spans="1:49" s="5" customFormat="1" ht="13.5" customHeight="1" x14ac:dyDescent="0.2">
      <c r="A7" s="15" t="s">
        <v>5</v>
      </c>
      <c r="B7" s="27" t="s">
        <v>71</v>
      </c>
      <c r="C7" s="1">
        <v>23475.18</v>
      </c>
      <c r="D7" s="1">
        <v>23414.05</v>
      </c>
      <c r="E7" s="1">
        <v>23225.52</v>
      </c>
      <c r="F7" s="1">
        <v>23160.77</v>
      </c>
      <c r="G7" s="1">
        <v>23039.78</v>
      </c>
      <c r="H7" s="1">
        <v>22294.77</v>
      </c>
      <c r="I7" s="1">
        <v>22313.7</v>
      </c>
      <c r="J7" s="1">
        <v>22063.07</v>
      </c>
      <c r="K7" s="1">
        <v>22090.91</v>
      </c>
      <c r="L7" s="1">
        <v>21911.08</v>
      </c>
      <c r="M7" s="1">
        <v>21686.62</v>
      </c>
      <c r="N7" s="1">
        <v>21399.89</v>
      </c>
      <c r="O7" s="1">
        <v>21076.03</v>
      </c>
      <c r="P7" s="1">
        <v>20808.96</v>
      </c>
      <c r="Q7" s="1">
        <v>20653.53</v>
      </c>
      <c r="R7" s="1">
        <v>20552.37</v>
      </c>
      <c r="S7" s="1">
        <v>20417.740000000002</v>
      </c>
      <c r="T7" s="1">
        <v>20353.91</v>
      </c>
      <c r="U7" s="1">
        <v>20237.2</v>
      </c>
      <c r="V7" s="1">
        <v>20152.439999999999</v>
      </c>
      <c r="W7" s="1">
        <v>20044.29</v>
      </c>
      <c r="X7" s="1">
        <v>19909.38</v>
      </c>
      <c r="Y7" s="1">
        <v>19735.099999999999</v>
      </c>
      <c r="Z7" s="1">
        <v>19585.13</v>
      </c>
      <c r="AA7" s="1">
        <v>19386.2</v>
      </c>
      <c r="AB7" s="1">
        <v>19506.560000000001</v>
      </c>
      <c r="AC7" s="1">
        <v>19438.669999999998</v>
      </c>
      <c r="AD7" s="1">
        <v>19413.939999999999</v>
      </c>
      <c r="AE7" s="1">
        <v>19333.62</v>
      </c>
      <c r="AF7" s="1">
        <v>18965.09</v>
      </c>
      <c r="AG7" s="1">
        <v>18610.509999999998</v>
      </c>
      <c r="AH7" s="1">
        <v>18213.32</v>
      </c>
      <c r="AI7" s="1">
        <v>17906.57</v>
      </c>
      <c r="AJ7" s="1">
        <v>17677.48</v>
      </c>
      <c r="AK7" s="1">
        <v>17518.16</v>
      </c>
      <c r="AL7" s="1">
        <v>17202.39</v>
      </c>
      <c r="AM7" s="1">
        <v>16944.77</v>
      </c>
      <c r="AN7" s="1">
        <v>16851.240000000002</v>
      </c>
      <c r="AO7" s="1">
        <v>16659.93</v>
      </c>
      <c r="AP7" s="1">
        <v>16540.650000000001</v>
      </c>
      <c r="AQ7" s="1">
        <v>16472.990000000002</v>
      </c>
      <c r="AR7" s="1">
        <v>16338.77</v>
      </c>
      <c r="AS7" s="1">
        <v>16127.74</v>
      </c>
      <c r="AT7" s="1">
        <v>16067.81</v>
      </c>
      <c r="AU7" s="1">
        <v>15922.04</v>
      </c>
      <c r="AV7" s="28">
        <f t="shared" si="1"/>
        <v>-9.072175984157058E-3</v>
      </c>
      <c r="AW7" s="13">
        <f t="shared" si="2"/>
        <v>-3.3445658620566192E-2</v>
      </c>
    </row>
    <row r="8" spans="1:49" s="5" customFormat="1" ht="13.5" customHeight="1" x14ac:dyDescent="0.2">
      <c r="A8" s="17" t="s">
        <v>6</v>
      </c>
      <c r="B8" s="18" t="s">
        <v>72</v>
      </c>
      <c r="C8" s="19">
        <v>13735.57</v>
      </c>
      <c r="D8" s="19">
        <v>13778.17</v>
      </c>
      <c r="E8" s="19">
        <v>13816.24</v>
      </c>
      <c r="F8" s="19">
        <v>13727.9</v>
      </c>
      <c r="G8" s="19">
        <v>13683.24</v>
      </c>
      <c r="H8" s="19">
        <v>13752.57</v>
      </c>
      <c r="I8" s="19">
        <v>13676.39</v>
      </c>
      <c r="J8" s="19">
        <v>13640.18</v>
      </c>
      <c r="K8" s="19">
        <v>13689.66</v>
      </c>
      <c r="L8" s="19">
        <v>13569.4</v>
      </c>
      <c r="M8" s="19">
        <v>13724.28</v>
      </c>
      <c r="N8" s="19">
        <v>13739.77</v>
      </c>
      <c r="O8" s="19">
        <v>13750.84</v>
      </c>
      <c r="P8" s="19">
        <v>13706.5</v>
      </c>
      <c r="Q8" s="19">
        <v>13791.22</v>
      </c>
      <c r="R8" s="19">
        <v>13852.77</v>
      </c>
      <c r="S8" s="19">
        <v>13893.23</v>
      </c>
      <c r="T8" s="19">
        <v>14103.65</v>
      </c>
      <c r="U8" s="19">
        <v>14093.02</v>
      </c>
      <c r="V8" s="19">
        <v>14267.54</v>
      </c>
      <c r="W8" s="19">
        <v>14515.5</v>
      </c>
      <c r="X8" s="19">
        <v>14600.34</v>
      </c>
      <c r="Y8" s="19">
        <v>14739.03</v>
      </c>
      <c r="Z8" s="19">
        <v>15029.9</v>
      </c>
      <c r="AA8" s="19">
        <v>15137.35</v>
      </c>
      <c r="AB8" s="19">
        <v>15347.95</v>
      </c>
      <c r="AC8" s="19">
        <v>15387.93</v>
      </c>
      <c r="AD8" s="19">
        <v>15403.08</v>
      </c>
      <c r="AE8" s="19">
        <v>15312.86</v>
      </c>
      <c r="AF8" s="19">
        <v>15038.96</v>
      </c>
      <c r="AG8" s="19">
        <v>14963.38</v>
      </c>
      <c r="AH8" s="19">
        <v>14809.01</v>
      </c>
      <c r="AI8" s="19">
        <v>14598.55</v>
      </c>
      <c r="AJ8" s="19">
        <v>14813.93</v>
      </c>
      <c r="AK8" s="19">
        <v>14674.19</v>
      </c>
      <c r="AL8" s="19">
        <v>14513.16</v>
      </c>
      <c r="AM8" s="19">
        <v>14433.93</v>
      </c>
      <c r="AN8" s="19">
        <v>14283.35</v>
      </c>
      <c r="AO8" s="19">
        <v>14158.42</v>
      </c>
      <c r="AP8" s="19">
        <v>13929.48</v>
      </c>
      <c r="AQ8" s="19">
        <v>13927.98</v>
      </c>
      <c r="AR8" s="19">
        <v>13777.3</v>
      </c>
      <c r="AS8" s="19">
        <v>13687.87</v>
      </c>
      <c r="AT8" s="19">
        <v>13692.39</v>
      </c>
      <c r="AU8" s="19">
        <v>13448.21</v>
      </c>
      <c r="AV8" s="20">
        <f t="shared" si="1"/>
        <v>-1.7833263586561607E-2</v>
      </c>
      <c r="AW8" s="20">
        <f t="shared" si="2"/>
        <v>-3.4446488291913144E-2</v>
      </c>
    </row>
    <row r="9" spans="1:49" s="5" customFormat="1" ht="13.5" customHeight="1" x14ac:dyDescent="0.2">
      <c r="A9" s="17" t="s">
        <v>8</v>
      </c>
      <c r="B9" s="18" t="s">
        <v>73</v>
      </c>
      <c r="C9" s="19">
        <v>29258.34</v>
      </c>
      <c r="D9" s="19">
        <v>29516.5</v>
      </c>
      <c r="E9" s="19">
        <v>29475.73</v>
      </c>
      <c r="F9" s="19">
        <v>29324.63</v>
      </c>
      <c r="G9" s="19">
        <v>29223.759999999998</v>
      </c>
      <c r="H9" s="19">
        <v>29296.53</v>
      </c>
      <c r="I9" s="19">
        <v>29451.24</v>
      </c>
      <c r="J9" s="19">
        <v>29567.29</v>
      </c>
      <c r="K9" s="19">
        <v>29567.26</v>
      </c>
      <c r="L9" s="19">
        <v>29472.3</v>
      </c>
      <c r="M9" s="19">
        <v>29423.4</v>
      </c>
      <c r="N9" s="19">
        <v>29363.16</v>
      </c>
      <c r="O9" s="19">
        <v>29504.560000000001</v>
      </c>
      <c r="P9" s="19">
        <v>29330.67</v>
      </c>
      <c r="Q9" s="19">
        <v>29401.47</v>
      </c>
      <c r="R9" s="19">
        <v>29316.61</v>
      </c>
      <c r="S9" s="19">
        <v>29259.39</v>
      </c>
      <c r="T9" s="19">
        <v>29029.03</v>
      </c>
      <c r="U9" s="19">
        <v>28874.639999999999</v>
      </c>
      <c r="V9" s="19">
        <v>28816.22</v>
      </c>
      <c r="W9" s="19">
        <v>28814.22</v>
      </c>
      <c r="X9" s="19">
        <v>29008.42</v>
      </c>
      <c r="Y9" s="19">
        <v>29149.06</v>
      </c>
      <c r="Z9" s="19">
        <v>29375.37</v>
      </c>
      <c r="AA9" s="19">
        <v>29534.639999999999</v>
      </c>
      <c r="AB9" s="19">
        <v>29759</v>
      </c>
      <c r="AC9" s="19">
        <v>29739.27</v>
      </c>
      <c r="AD9" s="19">
        <v>29629.56</v>
      </c>
      <c r="AE9" s="19">
        <v>29624.31</v>
      </c>
      <c r="AF9" s="19">
        <v>29469.48</v>
      </c>
      <c r="AG9" s="19">
        <v>29432.639999999999</v>
      </c>
      <c r="AH9" s="19">
        <v>29254.57</v>
      </c>
      <c r="AI9" s="19">
        <v>28876.06</v>
      </c>
      <c r="AJ9" s="19">
        <v>28770.55</v>
      </c>
      <c r="AK9" s="19">
        <v>28548.560000000001</v>
      </c>
      <c r="AL9" s="19">
        <v>28688.28</v>
      </c>
      <c r="AM9" s="19">
        <v>28694.41</v>
      </c>
      <c r="AN9" s="19">
        <v>28591.24</v>
      </c>
      <c r="AO9" s="19">
        <v>28685.7</v>
      </c>
      <c r="AP9" s="19">
        <v>28627.8</v>
      </c>
      <c r="AQ9" s="19">
        <v>28716.77</v>
      </c>
      <c r="AR9" s="19">
        <v>28673.35</v>
      </c>
      <c r="AS9" s="19">
        <v>28500.5</v>
      </c>
      <c r="AT9" s="19">
        <v>28378.04</v>
      </c>
      <c r="AU9" s="21">
        <v>28306.15</v>
      </c>
      <c r="AV9" s="20">
        <f t="shared" si="1"/>
        <v>-2.5332968732160294E-3</v>
      </c>
      <c r="AW9" s="22">
        <f t="shared" si="2"/>
        <v>-1.4298961895784204E-2</v>
      </c>
    </row>
    <row r="10" spans="1:49" s="5" customFormat="1" ht="13.5" customHeight="1" x14ac:dyDescent="0.2">
      <c r="A10" s="23"/>
      <c r="B10" s="24" t="s">
        <v>74</v>
      </c>
      <c r="C10" s="25">
        <f>SUM(C11:C18)</f>
        <v>66077.23</v>
      </c>
      <c r="D10" s="25">
        <f t="shared" ref="D10:AU10" si="3">SUM(D11:D18)</f>
        <v>66144.81</v>
      </c>
      <c r="E10" s="25">
        <f t="shared" si="3"/>
        <v>65636.91</v>
      </c>
      <c r="F10" s="25">
        <f t="shared" si="3"/>
        <v>65627.490000000005</v>
      </c>
      <c r="G10" s="25">
        <f t="shared" si="3"/>
        <v>65766.36</v>
      </c>
      <c r="H10" s="25">
        <f t="shared" si="3"/>
        <v>66090.53</v>
      </c>
      <c r="I10" s="25">
        <f t="shared" si="3"/>
        <v>66068.740000000005</v>
      </c>
      <c r="J10" s="25">
        <f t="shared" si="3"/>
        <v>65861.5</v>
      </c>
      <c r="K10" s="25">
        <f t="shared" si="3"/>
        <v>65797.84</v>
      </c>
      <c r="L10" s="25">
        <f t="shared" si="3"/>
        <v>65730.17</v>
      </c>
      <c r="M10" s="25">
        <f t="shared" si="3"/>
        <v>66622.75</v>
      </c>
      <c r="N10" s="25">
        <f t="shared" si="3"/>
        <v>66012.48000000001</v>
      </c>
      <c r="O10" s="25">
        <f t="shared" si="3"/>
        <v>66231.319999999992</v>
      </c>
      <c r="P10" s="25">
        <f t="shared" si="3"/>
        <v>66344.72</v>
      </c>
      <c r="Q10" s="25">
        <f t="shared" si="3"/>
        <v>66194.170000000013</v>
      </c>
      <c r="R10" s="25">
        <f t="shared" si="3"/>
        <v>66566.89</v>
      </c>
      <c r="S10" s="25">
        <f t="shared" si="3"/>
        <v>66843.62</v>
      </c>
      <c r="T10" s="25">
        <f t="shared" si="3"/>
        <v>67193.490000000005</v>
      </c>
      <c r="U10" s="25">
        <f t="shared" si="3"/>
        <v>67126.27</v>
      </c>
      <c r="V10" s="25">
        <f t="shared" si="3"/>
        <v>67995.92</v>
      </c>
      <c r="W10" s="25">
        <f t="shared" si="3"/>
        <v>68070.53</v>
      </c>
      <c r="X10" s="25">
        <f t="shared" si="3"/>
        <v>68665.709999999992</v>
      </c>
      <c r="Y10" s="25">
        <f t="shared" si="3"/>
        <v>69223.16</v>
      </c>
      <c r="Z10" s="25">
        <f t="shared" si="3"/>
        <v>69067.66</v>
      </c>
      <c r="AA10" s="25">
        <f t="shared" si="3"/>
        <v>69310.559999999998</v>
      </c>
      <c r="AB10" s="25">
        <f t="shared" si="3"/>
        <v>70217.7</v>
      </c>
      <c r="AC10" s="25">
        <f t="shared" si="3"/>
        <v>70323.63</v>
      </c>
      <c r="AD10" s="25">
        <f t="shared" si="3"/>
        <v>69492.23000000001</v>
      </c>
      <c r="AE10" s="25">
        <f t="shared" si="3"/>
        <v>69035.16</v>
      </c>
      <c r="AF10" s="25">
        <f t="shared" si="3"/>
        <v>68145.009999999995</v>
      </c>
      <c r="AG10" s="25">
        <f t="shared" si="3"/>
        <v>68595.16</v>
      </c>
      <c r="AH10" s="25">
        <f t="shared" si="3"/>
        <v>69177.05</v>
      </c>
      <c r="AI10" s="25">
        <f t="shared" si="3"/>
        <v>69523.73000000001</v>
      </c>
      <c r="AJ10" s="25">
        <f t="shared" si="3"/>
        <v>69880.7</v>
      </c>
      <c r="AK10" s="25">
        <f t="shared" si="3"/>
        <v>69478.97</v>
      </c>
      <c r="AL10" s="25">
        <f t="shared" si="3"/>
        <v>70232</v>
      </c>
      <c r="AM10" s="25">
        <f t="shared" si="3"/>
        <v>70285.259999999995</v>
      </c>
      <c r="AN10" s="25">
        <f t="shared" si="3"/>
        <v>70614.67</v>
      </c>
      <c r="AO10" s="25">
        <f t="shared" si="3"/>
        <v>70508.540000000008</v>
      </c>
      <c r="AP10" s="25">
        <f t="shared" si="3"/>
        <v>70380.3</v>
      </c>
      <c r="AQ10" s="25">
        <f t="shared" si="3"/>
        <v>70136.58</v>
      </c>
      <c r="AR10" s="25">
        <f t="shared" si="3"/>
        <v>69912.099999999991</v>
      </c>
      <c r="AS10" s="25">
        <f t="shared" si="3"/>
        <v>69398.080000000002</v>
      </c>
      <c r="AT10" s="25">
        <f t="shared" si="3"/>
        <v>68826.25</v>
      </c>
      <c r="AU10" s="25">
        <f t="shared" si="3"/>
        <v>68915.760000000009</v>
      </c>
      <c r="AV10" s="9">
        <f t="shared" si="1"/>
        <v>1.3005212400793202E-3</v>
      </c>
      <c r="AW10" s="9">
        <f t="shared" si="2"/>
        <v>-1.7406323490537924E-2</v>
      </c>
    </row>
    <row r="11" spans="1:49" s="5" customFormat="1" ht="13.5" customHeight="1" x14ac:dyDescent="0.2">
      <c r="A11" s="10" t="s">
        <v>10</v>
      </c>
      <c r="B11" s="26" t="s">
        <v>75</v>
      </c>
      <c r="C11" s="1">
        <v>15548.36</v>
      </c>
      <c r="D11" s="1">
        <v>15479.01</v>
      </c>
      <c r="E11" s="1">
        <v>15584.94</v>
      </c>
      <c r="F11" s="1">
        <v>15681.16</v>
      </c>
      <c r="G11" s="1">
        <v>15862.99</v>
      </c>
      <c r="H11" s="1">
        <v>15926.01</v>
      </c>
      <c r="I11" s="1">
        <v>15946.75</v>
      </c>
      <c r="J11" s="1">
        <v>16101.12</v>
      </c>
      <c r="K11" s="1">
        <v>15983.32</v>
      </c>
      <c r="L11" s="1">
        <v>15867.47</v>
      </c>
      <c r="M11" s="1">
        <v>15943.95</v>
      </c>
      <c r="N11" s="1">
        <v>15964.41</v>
      </c>
      <c r="O11" s="1">
        <v>16037.04</v>
      </c>
      <c r="P11" s="1">
        <v>16133.01</v>
      </c>
      <c r="Q11" s="1">
        <v>15969.14</v>
      </c>
      <c r="R11" s="1">
        <v>15837.37</v>
      </c>
      <c r="S11" s="1">
        <v>15758.7</v>
      </c>
      <c r="T11" s="1">
        <v>15661.08</v>
      </c>
      <c r="U11" s="1">
        <v>15659.18</v>
      </c>
      <c r="V11" s="1">
        <v>15590.86</v>
      </c>
      <c r="W11" s="1">
        <v>15472.65</v>
      </c>
      <c r="X11" s="1">
        <v>15408.31</v>
      </c>
      <c r="Y11" s="1">
        <v>15537.42</v>
      </c>
      <c r="Z11" s="1">
        <v>15271.71</v>
      </c>
      <c r="AA11" s="1">
        <v>15199.59</v>
      </c>
      <c r="AB11" s="1">
        <v>15230.48</v>
      </c>
      <c r="AC11" s="1">
        <v>15311.68</v>
      </c>
      <c r="AD11" s="1">
        <v>15312.93</v>
      </c>
      <c r="AE11" s="1">
        <v>15320.68</v>
      </c>
      <c r="AF11" s="1">
        <v>15275.23</v>
      </c>
      <c r="AG11" s="1">
        <v>15167.01</v>
      </c>
      <c r="AH11" s="1">
        <v>15092.23</v>
      </c>
      <c r="AI11" s="1">
        <v>15035.96</v>
      </c>
      <c r="AJ11" s="1">
        <v>15179.47</v>
      </c>
      <c r="AK11" s="1">
        <v>15058.26</v>
      </c>
      <c r="AL11" s="1">
        <v>15130.24</v>
      </c>
      <c r="AM11" s="1">
        <v>15183.08</v>
      </c>
      <c r="AN11" s="1">
        <v>15096.55</v>
      </c>
      <c r="AO11" s="1">
        <v>15193.19</v>
      </c>
      <c r="AP11" s="1">
        <v>15134.95</v>
      </c>
      <c r="AQ11" s="1">
        <v>15082.33</v>
      </c>
      <c r="AR11" s="1">
        <v>14963.14</v>
      </c>
      <c r="AS11" s="1">
        <v>15001.99</v>
      </c>
      <c r="AT11" s="1">
        <v>14966.59</v>
      </c>
      <c r="AU11" s="1">
        <v>14947.96</v>
      </c>
      <c r="AV11" s="13">
        <f t="shared" si="1"/>
        <v>-1.2447725233337066E-3</v>
      </c>
      <c r="AW11" s="13">
        <f t="shared" si="2"/>
        <v>-8.9091009147791358E-3</v>
      </c>
    </row>
    <row r="12" spans="1:49" s="5" customFormat="1" ht="13.5" customHeight="1" x14ac:dyDescent="0.2">
      <c r="A12" s="10" t="s">
        <v>11</v>
      </c>
      <c r="B12" s="26" t="s">
        <v>76</v>
      </c>
      <c r="C12" s="1">
        <v>6487.38</v>
      </c>
      <c r="D12" s="1">
        <v>6501.58</v>
      </c>
      <c r="E12" s="1">
        <v>6532.87</v>
      </c>
      <c r="F12" s="1">
        <v>6578.26</v>
      </c>
      <c r="G12" s="1">
        <v>6590.37</v>
      </c>
      <c r="H12" s="1">
        <v>6792.33</v>
      </c>
      <c r="I12" s="1">
        <v>6734.96</v>
      </c>
      <c r="J12" s="1">
        <v>6679.72</v>
      </c>
      <c r="K12" s="1">
        <v>6858.23</v>
      </c>
      <c r="L12" s="1">
        <v>6865.44</v>
      </c>
      <c r="M12" s="1">
        <v>6937.05</v>
      </c>
      <c r="N12" s="1">
        <v>6861.29</v>
      </c>
      <c r="O12" s="1">
        <v>6875.46</v>
      </c>
      <c r="P12" s="1">
        <v>6918.84</v>
      </c>
      <c r="Q12" s="1">
        <v>6921.36</v>
      </c>
      <c r="R12" s="1">
        <v>6997.79</v>
      </c>
      <c r="S12" s="1">
        <v>6999.56</v>
      </c>
      <c r="T12" s="1">
        <v>6977.08</v>
      </c>
      <c r="U12" s="1">
        <v>6983.77</v>
      </c>
      <c r="V12" s="1">
        <v>7081.79</v>
      </c>
      <c r="W12" s="1">
        <v>7201.34</v>
      </c>
      <c r="X12" s="1">
        <v>7186.81</v>
      </c>
      <c r="Y12" s="1">
        <v>7218.46</v>
      </c>
      <c r="Z12" s="1">
        <v>7323.37</v>
      </c>
      <c r="AA12" s="1">
        <v>7461.41</v>
      </c>
      <c r="AB12" s="1">
        <v>7658.36</v>
      </c>
      <c r="AC12" s="1">
        <v>7756.56</v>
      </c>
      <c r="AD12" s="1">
        <v>7693.31</v>
      </c>
      <c r="AE12" s="1">
        <v>7903.99</v>
      </c>
      <c r="AF12" s="1">
        <v>7712.5</v>
      </c>
      <c r="AG12" s="1">
        <v>7804.25</v>
      </c>
      <c r="AH12" s="1">
        <v>7848.36</v>
      </c>
      <c r="AI12" s="1">
        <v>7875.83</v>
      </c>
      <c r="AJ12" s="1">
        <v>7905.8</v>
      </c>
      <c r="AK12" s="1">
        <v>7977.84</v>
      </c>
      <c r="AL12" s="1">
        <v>7948.57</v>
      </c>
      <c r="AM12" s="1">
        <v>7943.44</v>
      </c>
      <c r="AN12" s="1">
        <v>8070.94</v>
      </c>
      <c r="AO12" s="1">
        <v>7902.9</v>
      </c>
      <c r="AP12" s="1">
        <v>7970.09</v>
      </c>
      <c r="AQ12" s="1">
        <v>7995.22</v>
      </c>
      <c r="AR12" s="1">
        <v>7928.84</v>
      </c>
      <c r="AS12" s="1">
        <v>7856.21</v>
      </c>
      <c r="AT12" s="1">
        <v>7836</v>
      </c>
      <c r="AU12" s="1">
        <v>7788.89</v>
      </c>
      <c r="AV12" s="13">
        <f t="shared" si="1"/>
        <v>-6.0119959162837763E-3</v>
      </c>
      <c r="AW12" s="13">
        <f t="shared" si="2"/>
        <v>-2.5806669485017288E-2</v>
      </c>
    </row>
    <row r="13" spans="1:49" s="5" customFormat="1" ht="13.5" customHeight="1" x14ac:dyDescent="0.2">
      <c r="A13" s="10" t="s">
        <v>12</v>
      </c>
      <c r="B13" s="26" t="s">
        <v>77</v>
      </c>
      <c r="C13" s="1">
        <v>4566.37</v>
      </c>
      <c r="D13" s="1">
        <v>4539.88</v>
      </c>
      <c r="E13" s="1">
        <v>4473.37</v>
      </c>
      <c r="F13" s="1">
        <v>4431.8900000000003</v>
      </c>
      <c r="G13" s="1">
        <v>4382.6400000000003</v>
      </c>
      <c r="H13" s="1">
        <v>4293.26</v>
      </c>
      <c r="I13" s="1">
        <v>4252.72</v>
      </c>
      <c r="J13" s="1">
        <v>4210.34</v>
      </c>
      <c r="K13" s="1">
        <v>4207.6899999999996</v>
      </c>
      <c r="L13" s="1">
        <v>4186.3100000000004</v>
      </c>
      <c r="M13" s="1">
        <v>4155.41</v>
      </c>
      <c r="N13" s="1">
        <v>4095.54</v>
      </c>
      <c r="O13" s="1">
        <v>4065.97</v>
      </c>
      <c r="P13" s="1">
        <v>4072.16</v>
      </c>
      <c r="Q13" s="1">
        <v>4055.7</v>
      </c>
      <c r="R13" s="1">
        <v>4065.22</v>
      </c>
      <c r="S13" s="1">
        <v>4093.97</v>
      </c>
      <c r="T13" s="1">
        <v>4148.43</v>
      </c>
      <c r="U13" s="1">
        <v>4222.8900000000003</v>
      </c>
      <c r="V13" s="1">
        <v>4254.7700000000004</v>
      </c>
      <c r="W13" s="1">
        <v>4252.67</v>
      </c>
      <c r="X13" s="1">
        <v>4216.01</v>
      </c>
      <c r="Y13" s="1">
        <v>4210.95</v>
      </c>
      <c r="Z13" s="1">
        <v>4188.78</v>
      </c>
      <c r="AA13" s="1">
        <v>4125.07</v>
      </c>
      <c r="AB13" s="1">
        <v>4199.32</v>
      </c>
      <c r="AC13" s="1">
        <v>4113.03</v>
      </c>
      <c r="AD13" s="1">
        <v>4127.84</v>
      </c>
      <c r="AE13" s="1">
        <v>4101.37</v>
      </c>
      <c r="AF13" s="1">
        <v>4101.95</v>
      </c>
      <c r="AG13" s="1">
        <v>4091.56</v>
      </c>
      <c r="AH13" s="1">
        <v>4070.36</v>
      </c>
      <c r="AI13" s="1">
        <v>4039.34</v>
      </c>
      <c r="AJ13" s="1">
        <v>4042.56</v>
      </c>
      <c r="AK13" s="1">
        <v>4026.29</v>
      </c>
      <c r="AL13" s="1">
        <v>4038.2</v>
      </c>
      <c r="AM13" s="1">
        <v>3999.3</v>
      </c>
      <c r="AN13" s="1">
        <v>4004.64</v>
      </c>
      <c r="AO13" s="1">
        <v>3953.39</v>
      </c>
      <c r="AP13" s="1">
        <v>3980.83</v>
      </c>
      <c r="AQ13" s="1">
        <v>4064.22</v>
      </c>
      <c r="AR13" s="1">
        <v>3922.01</v>
      </c>
      <c r="AS13" s="1">
        <v>3915.98</v>
      </c>
      <c r="AT13" s="1">
        <v>3872.15</v>
      </c>
      <c r="AU13" s="1">
        <v>3862.68</v>
      </c>
      <c r="AV13" s="13">
        <f t="shared" si="1"/>
        <v>-2.4456697183735791E-3</v>
      </c>
      <c r="AW13" s="13">
        <f t="shared" si="2"/>
        <v>-4.9588850997239316E-2</v>
      </c>
    </row>
    <row r="14" spans="1:49" s="5" customFormat="1" ht="13.5" customHeight="1" x14ac:dyDescent="0.2">
      <c r="A14" s="10" t="s">
        <v>13</v>
      </c>
      <c r="B14" s="26" t="s">
        <v>78</v>
      </c>
      <c r="C14" s="1">
        <v>7387.11</v>
      </c>
      <c r="D14" s="1">
        <v>7151.06</v>
      </c>
      <c r="E14" s="1">
        <v>7222.28</v>
      </c>
      <c r="F14" s="1">
        <v>7256.26</v>
      </c>
      <c r="G14" s="1">
        <v>7165.5</v>
      </c>
      <c r="H14" s="1">
        <v>7264.26</v>
      </c>
      <c r="I14" s="1">
        <v>7469.27</v>
      </c>
      <c r="J14" s="1">
        <v>7344.01</v>
      </c>
      <c r="K14" s="1">
        <v>7320.17</v>
      </c>
      <c r="L14" s="1">
        <v>7339.41</v>
      </c>
      <c r="M14" s="1">
        <v>7350.79</v>
      </c>
      <c r="N14" s="1">
        <v>7394.1</v>
      </c>
      <c r="O14" s="1">
        <v>7465.14</v>
      </c>
      <c r="P14" s="1">
        <v>7517.69</v>
      </c>
      <c r="Q14" s="1">
        <v>7584.14</v>
      </c>
      <c r="R14" s="1">
        <v>7688.42</v>
      </c>
      <c r="S14" s="1">
        <v>7743.94</v>
      </c>
      <c r="T14" s="1">
        <v>7790.39</v>
      </c>
      <c r="U14" s="1">
        <v>7685.22</v>
      </c>
      <c r="V14" s="1">
        <v>7768.86</v>
      </c>
      <c r="W14" s="1">
        <v>7808.03</v>
      </c>
      <c r="X14" s="1">
        <v>7821.75</v>
      </c>
      <c r="Y14" s="1">
        <v>7855.14</v>
      </c>
      <c r="Z14" s="1">
        <v>7836.01</v>
      </c>
      <c r="AA14" s="1">
        <v>7800.69</v>
      </c>
      <c r="AB14" s="1">
        <v>7925.72</v>
      </c>
      <c r="AC14" s="1">
        <v>7929.21</v>
      </c>
      <c r="AD14" s="1">
        <v>7894.28</v>
      </c>
      <c r="AE14" s="1">
        <v>7844.44</v>
      </c>
      <c r="AF14" s="1">
        <v>7740.89</v>
      </c>
      <c r="AG14" s="1">
        <v>7789.43</v>
      </c>
      <c r="AH14" s="1">
        <v>7808.95</v>
      </c>
      <c r="AI14" s="1">
        <v>7845.5</v>
      </c>
      <c r="AJ14" s="1">
        <v>7736.45</v>
      </c>
      <c r="AK14" s="1">
        <v>7663.67</v>
      </c>
      <c r="AL14" s="1">
        <v>7627.46</v>
      </c>
      <c r="AM14" s="1">
        <v>7503.6</v>
      </c>
      <c r="AN14" s="1">
        <v>7668.67</v>
      </c>
      <c r="AO14" s="1">
        <v>7580.27</v>
      </c>
      <c r="AP14" s="1">
        <v>7609.59</v>
      </c>
      <c r="AQ14" s="1">
        <v>7632.06</v>
      </c>
      <c r="AR14" s="1">
        <v>7632.35</v>
      </c>
      <c r="AS14" s="1">
        <v>7630.06</v>
      </c>
      <c r="AT14" s="1">
        <v>7630.17</v>
      </c>
      <c r="AU14" s="1">
        <v>7642.02</v>
      </c>
      <c r="AV14" s="13">
        <f t="shared" si="1"/>
        <v>1.5530453449923611E-3</v>
      </c>
      <c r="AW14" s="13">
        <f t="shared" si="2"/>
        <v>1.305021186940359E-3</v>
      </c>
    </row>
    <row r="15" spans="1:49" s="5" customFormat="1" ht="13.5" customHeight="1" x14ac:dyDescent="0.2">
      <c r="A15" s="10" t="s">
        <v>14</v>
      </c>
      <c r="B15" s="26" t="s">
        <v>79</v>
      </c>
      <c r="C15" s="1">
        <v>1742.25</v>
      </c>
      <c r="D15" s="1">
        <v>1628.54</v>
      </c>
      <c r="E15" s="1">
        <v>1684.88</v>
      </c>
      <c r="F15" s="1">
        <v>1741.76</v>
      </c>
      <c r="G15" s="1">
        <v>1780.73</v>
      </c>
      <c r="H15" s="1">
        <v>1816.77</v>
      </c>
      <c r="I15" s="1">
        <v>1775.39</v>
      </c>
      <c r="J15" s="1">
        <v>1756.09</v>
      </c>
      <c r="K15" s="1">
        <v>1721.66</v>
      </c>
      <c r="L15" s="1">
        <v>1689.93</v>
      </c>
      <c r="M15" s="1">
        <v>1747.83</v>
      </c>
      <c r="N15" s="1">
        <v>1789.73</v>
      </c>
      <c r="O15" s="1">
        <v>1834.62</v>
      </c>
      <c r="P15" s="1">
        <v>1848.23</v>
      </c>
      <c r="Q15" s="1">
        <v>1859.75</v>
      </c>
      <c r="R15" s="1">
        <v>1845.5</v>
      </c>
      <c r="S15" s="1">
        <v>1802.92</v>
      </c>
      <c r="T15" s="1">
        <v>1831.42</v>
      </c>
      <c r="U15" s="1">
        <v>1833.74</v>
      </c>
      <c r="V15" s="1">
        <v>1857.83</v>
      </c>
      <c r="W15" s="1">
        <v>1917.4</v>
      </c>
      <c r="X15" s="1">
        <v>1957.41</v>
      </c>
      <c r="Y15" s="1">
        <v>1948.75</v>
      </c>
      <c r="Z15" s="1">
        <v>2000.26</v>
      </c>
      <c r="AA15" s="1">
        <v>2033.37</v>
      </c>
      <c r="AB15" s="1">
        <v>2053.6799999999998</v>
      </c>
      <c r="AC15" s="1">
        <v>2059.4899999999998</v>
      </c>
      <c r="AD15" s="1">
        <v>1994.14</v>
      </c>
      <c r="AE15" s="1">
        <v>1916.96</v>
      </c>
      <c r="AF15" s="1">
        <v>1899.26</v>
      </c>
      <c r="AG15" s="1">
        <v>1877.98</v>
      </c>
      <c r="AH15" s="1">
        <v>1857.89</v>
      </c>
      <c r="AI15" s="1">
        <v>1841.25</v>
      </c>
      <c r="AJ15" s="1">
        <v>1852.56</v>
      </c>
      <c r="AK15" s="1">
        <v>1820.41</v>
      </c>
      <c r="AL15" s="1">
        <v>1801.84</v>
      </c>
      <c r="AM15" s="1">
        <v>1803.47</v>
      </c>
      <c r="AN15" s="1">
        <v>1773.18</v>
      </c>
      <c r="AO15" s="1">
        <v>1760.26</v>
      </c>
      <c r="AP15" s="1">
        <v>1736.72</v>
      </c>
      <c r="AQ15" s="1">
        <v>1733.56</v>
      </c>
      <c r="AR15" s="1">
        <v>1677.84</v>
      </c>
      <c r="AS15" s="1">
        <v>1663.03</v>
      </c>
      <c r="AT15" s="1">
        <v>1631.11</v>
      </c>
      <c r="AU15" s="1">
        <v>1587.55</v>
      </c>
      <c r="AV15" s="13">
        <f t="shared" si="1"/>
        <v>-2.6705740262765815E-2</v>
      </c>
      <c r="AW15" s="13">
        <f t="shared" si="2"/>
        <v>-8.4225524354507489E-2</v>
      </c>
    </row>
    <row r="16" spans="1:49" s="5" customFormat="1" ht="13.5" customHeight="1" x14ac:dyDescent="0.2">
      <c r="A16" s="10" t="s">
        <v>15</v>
      </c>
      <c r="B16" s="26" t="s">
        <v>80</v>
      </c>
      <c r="C16" s="1">
        <v>18492.89</v>
      </c>
      <c r="D16" s="1">
        <v>18659.11</v>
      </c>
      <c r="E16" s="1">
        <v>18156.18</v>
      </c>
      <c r="F16" s="1">
        <v>18202.560000000001</v>
      </c>
      <c r="G16" s="1">
        <v>18160.91</v>
      </c>
      <c r="H16" s="1">
        <v>18085.900000000001</v>
      </c>
      <c r="I16" s="1">
        <v>17985.080000000002</v>
      </c>
      <c r="J16" s="1">
        <v>17928.5</v>
      </c>
      <c r="K16" s="1">
        <v>17862.7</v>
      </c>
      <c r="L16" s="1">
        <v>18137.91</v>
      </c>
      <c r="M16" s="1">
        <v>18375.990000000002</v>
      </c>
      <c r="N16" s="1">
        <v>18250.080000000002</v>
      </c>
      <c r="O16" s="1">
        <v>18224.66</v>
      </c>
      <c r="P16" s="1">
        <v>18101.650000000001</v>
      </c>
      <c r="Q16" s="1">
        <v>18097.09</v>
      </c>
      <c r="R16" s="1">
        <v>18071.54</v>
      </c>
      <c r="S16" s="1">
        <v>18279.75</v>
      </c>
      <c r="T16" s="1">
        <v>18587.849999999999</v>
      </c>
      <c r="U16" s="1">
        <v>18417.310000000001</v>
      </c>
      <c r="V16" s="1">
        <v>18761.64</v>
      </c>
      <c r="W16" s="1">
        <v>18841.68</v>
      </c>
      <c r="X16" s="1">
        <v>18943.740000000002</v>
      </c>
      <c r="Y16" s="1">
        <v>19319</v>
      </c>
      <c r="Z16" s="1">
        <v>19336.21</v>
      </c>
      <c r="AA16" s="1">
        <v>19449.439999999999</v>
      </c>
      <c r="AB16" s="1">
        <v>19520.39</v>
      </c>
      <c r="AC16" s="1">
        <v>19548.650000000001</v>
      </c>
      <c r="AD16" s="1">
        <v>19627.13</v>
      </c>
      <c r="AE16" s="1">
        <v>19699.580000000002</v>
      </c>
      <c r="AF16" s="1">
        <v>19783.919999999998</v>
      </c>
      <c r="AG16" s="1">
        <v>19999.61</v>
      </c>
      <c r="AH16" s="1">
        <v>20322.509999999998</v>
      </c>
      <c r="AI16" s="1">
        <v>20375.02</v>
      </c>
      <c r="AJ16" s="1">
        <v>20720.64</v>
      </c>
      <c r="AK16" s="1">
        <v>20819.25</v>
      </c>
      <c r="AL16" s="1">
        <v>20959.59</v>
      </c>
      <c r="AM16" s="1">
        <v>21254.06</v>
      </c>
      <c r="AN16" s="1">
        <v>21179.06</v>
      </c>
      <c r="AO16" s="1">
        <v>21282.48</v>
      </c>
      <c r="AP16" s="1">
        <v>21156.06</v>
      </c>
      <c r="AQ16" s="1">
        <v>21309.200000000001</v>
      </c>
      <c r="AR16" s="1">
        <v>21246.69</v>
      </c>
      <c r="AS16" s="1">
        <v>21202.59</v>
      </c>
      <c r="AT16" s="1">
        <v>21363.24</v>
      </c>
      <c r="AU16" s="1">
        <v>21248.93</v>
      </c>
      <c r="AV16" s="13">
        <f t="shared" si="1"/>
        <v>-5.3507801251121692E-3</v>
      </c>
      <c r="AW16" s="13">
        <f t="shared" si="2"/>
        <v>-2.8283558275299138E-3</v>
      </c>
    </row>
    <row r="17" spans="1:49" s="5" customFormat="1" ht="13.5" customHeight="1" x14ac:dyDescent="0.2">
      <c r="A17" s="10" t="s">
        <v>16</v>
      </c>
      <c r="B17" s="26" t="s">
        <v>81</v>
      </c>
      <c r="C17" s="1">
        <v>4957.74</v>
      </c>
      <c r="D17" s="1">
        <v>5334.78</v>
      </c>
      <c r="E17" s="1">
        <v>5152.2299999999996</v>
      </c>
      <c r="F17" s="1">
        <v>4961.0200000000004</v>
      </c>
      <c r="G17" s="1">
        <v>5066.13</v>
      </c>
      <c r="H17" s="1">
        <v>5032.12</v>
      </c>
      <c r="I17" s="1">
        <v>5239.26</v>
      </c>
      <c r="J17" s="1">
        <v>5332</v>
      </c>
      <c r="K17" s="1">
        <v>5257.82</v>
      </c>
      <c r="L17" s="1">
        <v>5052.8100000000004</v>
      </c>
      <c r="M17" s="1">
        <v>5455.4</v>
      </c>
      <c r="N17" s="1">
        <v>5038.1499999999996</v>
      </c>
      <c r="O17" s="1">
        <v>5121.34</v>
      </c>
      <c r="P17" s="1">
        <v>5078.22</v>
      </c>
      <c r="Q17" s="1">
        <v>4980.1899999999996</v>
      </c>
      <c r="R17" s="1">
        <v>5216.54</v>
      </c>
      <c r="S17" s="1">
        <v>5334.88</v>
      </c>
      <c r="T17" s="1">
        <v>5373.14</v>
      </c>
      <c r="U17" s="1">
        <v>5455.95</v>
      </c>
      <c r="V17" s="1">
        <v>5706.38</v>
      </c>
      <c r="W17" s="1">
        <v>5542.35</v>
      </c>
      <c r="X17" s="1">
        <v>6059.43</v>
      </c>
      <c r="Y17" s="1">
        <v>6023.14</v>
      </c>
      <c r="Z17" s="1">
        <v>5843.69</v>
      </c>
      <c r="AA17" s="1">
        <v>5988.81</v>
      </c>
      <c r="AB17" s="1">
        <v>6097.45</v>
      </c>
      <c r="AC17" s="1">
        <v>6034.11</v>
      </c>
      <c r="AD17" s="1">
        <v>5394.5</v>
      </c>
      <c r="AE17" s="1">
        <v>4683.58</v>
      </c>
      <c r="AF17" s="1">
        <v>3937.09</v>
      </c>
      <c r="AG17" s="1">
        <v>3985.47</v>
      </c>
      <c r="AH17" s="1">
        <v>4209.3</v>
      </c>
      <c r="AI17" s="1">
        <v>4456.17</v>
      </c>
      <c r="AJ17" s="1">
        <v>4498.03</v>
      </c>
      <c r="AK17" s="1">
        <v>4364.8599999999997</v>
      </c>
      <c r="AL17" s="1">
        <v>4625.7700000000004</v>
      </c>
      <c r="AM17" s="1">
        <v>4726.55</v>
      </c>
      <c r="AN17" s="1">
        <v>5021.6400000000003</v>
      </c>
      <c r="AO17" s="1">
        <v>5043.59</v>
      </c>
      <c r="AP17" s="1">
        <v>5049.8</v>
      </c>
      <c r="AQ17" s="1">
        <v>4716.05</v>
      </c>
      <c r="AR17" s="1">
        <v>4858.84</v>
      </c>
      <c r="AS17" s="1">
        <v>4472.42</v>
      </c>
      <c r="AT17" s="1">
        <v>4128.45</v>
      </c>
      <c r="AU17" s="1">
        <v>4134.09</v>
      </c>
      <c r="AV17" s="13">
        <f t="shared" si="1"/>
        <v>1.366130145696406E-3</v>
      </c>
      <c r="AW17" s="13">
        <f t="shared" si="2"/>
        <v>-0.12339987913614148</v>
      </c>
    </row>
    <row r="18" spans="1:49" s="5" customFormat="1" ht="13.5" customHeight="1" x14ac:dyDescent="0.2">
      <c r="A18" s="15" t="s">
        <v>17</v>
      </c>
      <c r="B18" s="27" t="s">
        <v>82</v>
      </c>
      <c r="C18" s="1">
        <v>6895.13</v>
      </c>
      <c r="D18" s="1">
        <v>6850.85</v>
      </c>
      <c r="E18" s="1">
        <v>6830.16</v>
      </c>
      <c r="F18" s="1">
        <v>6774.58</v>
      </c>
      <c r="G18" s="1">
        <v>6757.09</v>
      </c>
      <c r="H18" s="1">
        <v>6879.88</v>
      </c>
      <c r="I18" s="1">
        <v>6665.31</v>
      </c>
      <c r="J18" s="1">
        <v>6509.72</v>
      </c>
      <c r="K18" s="1">
        <v>6586.25</v>
      </c>
      <c r="L18" s="1">
        <v>6590.89</v>
      </c>
      <c r="M18" s="1">
        <v>6656.33</v>
      </c>
      <c r="N18" s="1">
        <v>6619.18</v>
      </c>
      <c r="O18" s="1">
        <v>6607.09</v>
      </c>
      <c r="P18" s="1">
        <v>6674.92</v>
      </c>
      <c r="Q18" s="1">
        <v>6726.8</v>
      </c>
      <c r="R18" s="1">
        <v>6844.51</v>
      </c>
      <c r="S18" s="1">
        <v>6829.9</v>
      </c>
      <c r="T18" s="1">
        <v>6824.1</v>
      </c>
      <c r="U18" s="1">
        <v>6868.21</v>
      </c>
      <c r="V18" s="1">
        <v>6973.79</v>
      </c>
      <c r="W18" s="1">
        <v>7034.41</v>
      </c>
      <c r="X18" s="1">
        <v>7072.25</v>
      </c>
      <c r="Y18" s="1">
        <v>7110.3</v>
      </c>
      <c r="Z18" s="1">
        <v>7267.63</v>
      </c>
      <c r="AA18" s="1">
        <v>7252.18</v>
      </c>
      <c r="AB18" s="1">
        <v>7532.3</v>
      </c>
      <c r="AC18" s="1">
        <v>7570.9</v>
      </c>
      <c r="AD18" s="1">
        <v>7448.1</v>
      </c>
      <c r="AE18" s="1">
        <v>7564.56</v>
      </c>
      <c r="AF18" s="1">
        <v>7694.17</v>
      </c>
      <c r="AG18" s="1">
        <v>7879.85</v>
      </c>
      <c r="AH18" s="1">
        <v>7967.45</v>
      </c>
      <c r="AI18" s="1">
        <v>8054.66</v>
      </c>
      <c r="AJ18" s="1">
        <v>7945.19</v>
      </c>
      <c r="AK18" s="1">
        <v>7748.39</v>
      </c>
      <c r="AL18" s="1">
        <v>8100.33</v>
      </c>
      <c r="AM18" s="1">
        <v>7871.76</v>
      </c>
      <c r="AN18" s="1">
        <v>7799.99</v>
      </c>
      <c r="AO18" s="1">
        <v>7792.46</v>
      </c>
      <c r="AP18" s="1">
        <v>7742.26</v>
      </c>
      <c r="AQ18" s="1">
        <v>7603.94</v>
      </c>
      <c r="AR18" s="1">
        <v>7682.39</v>
      </c>
      <c r="AS18" s="1">
        <v>7655.8</v>
      </c>
      <c r="AT18" s="1">
        <v>7398.54</v>
      </c>
      <c r="AU18" s="1">
        <v>7703.64</v>
      </c>
      <c r="AV18" s="28">
        <f t="shared" si="1"/>
        <v>4.1237865849208133E-2</v>
      </c>
      <c r="AW18" s="13">
        <f t="shared" si="2"/>
        <v>1.3111623710865779E-2</v>
      </c>
    </row>
    <row r="19" spans="1:49" ht="13.5" customHeight="1" x14ac:dyDescent="0.2">
      <c r="B19" s="29" t="s">
        <v>83</v>
      </c>
      <c r="C19" s="30">
        <f>C2+C8+C9+C10</f>
        <v>150423.34</v>
      </c>
      <c r="D19" s="30">
        <f t="shared" ref="D19:AU19" si="4">D2+D8+D9+D10</f>
        <v>150666.62</v>
      </c>
      <c r="E19" s="30">
        <f t="shared" si="4"/>
        <v>149727.63</v>
      </c>
      <c r="F19" s="30">
        <f t="shared" si="4"/>
        <v>149245.01</v>
      </c>
      <c r="G19" s="30">
        <f t="shared" si="4"/>
        <v>148982.99</v>
      </c>
      <c r="H19" s="30">
        <f t="shared" si="4"/>
        <v>148399.91</v>
      </c>
      <c r="I19" s="30">
        <f t="shared" si="4"/>
        <v>148208.70000000001</v>
      </c>
      <c r="J19" s="30">
        <f t="shared" si="4"/>
        <v>147500.39000000001</v>
      </c>
      <c r="K19" s="30">
        <f t="shared" si="4"/>
        <v>147257.87</v>
      </c>
      <c r="L19" s="30">
        <f t="shared" si="4"/>
        <v>146659.29999999999</v>
      </c>
      <c r="M19" s="30">
        <f t="shared" si="4"/>
        <v>147286.35999999999</v>
      </c>
      <c r="N19" s="30">
        <f t="shared" si="4"/>
        <v>146261.61000000002</v>
      </c>
      <c r="O19" s="30">
        <f t="shared" si="4"/>
        <v>146363.84999999998</v>
      </c>
      <c r="P19" s="30">
        <f t="shared" si="4"/>
        <v>145986.16999999998</v>
      </c>
      <c r="Q19" s="30">
        <f t="shared" si="4"/>
        <v>145755.58000000002</v>
      </c>
      <c r="R19" s="30">
        <f t="shared" si="4"/>
        <v>146010.38</v>
      </c>
      <c r="S19" s="30">
        <f t="shared" si="4"/>
        <v>146048.62</v>
      </c>
      <c r="T19" s="30">
        <f t="shared" si="4"/>
        <v>146246.26</v>
      </c>
      <c r="U19" s="30">
        <f t="shared" si="4"/>
        <v>145868.6</v>
      </c>
      <c r="V19" s="30">
        <f t="shared" si="4"/>
        <v>146685.72</v>
      </c>
      <c r="W19" s="30">
        <f t="shared" si="4"/>
        <v>146664.75</v>
      </c>
      <c r="X19" s="30">
        <f t="shared" si="4"/>
        <v>147467.01</v>
      </c>
      <c r="Y19" s="30">
        <f t="shared" si="4"/>
        <v>148162.60999999999</v>
      </c>
      <c r="Z19" s="30">
        <f t="shared" si="4"/>
        <v>148449</v>
      </c>
      <c r="AA19" s="30">
        <f t="shared" si="4"/>
        <v>148860.26</v>
      </c>
      <c r="AB19" s="30">
        <f t="shared" si="4"/>
        <v>150126.16999999998</v>
      </c>
      <c r="AC19" s="30">
        <f t="shared" si="4"/>
        <v>150014.59</v>
      </c>
      <c r="AD19" s="30">
        <f t="shared" si="4"/>
        <v>148861.04</v>
      </c>
      <c r="AE19" s="30">
        <f t="shared" si="4"/>
        <v>148267.57</v>
      </c>
      <c r="AF19" s="30">
        <f t="shared" si="4"/>
        <v>146565.70000000001</v>
      </c>
      <c r="AG19" s="30">
        <f t="shared" si="4"/>
        <v>146423.89000000001</v>
      </c>
      <c r="AH19" s="30">
        <f t="shared" si="4"/>
        <v>146177.65000000002</v>
      </c>
      <c r="AI19" s="30">
        <f t="shared" si="4"/>
        <v>145485.76000000001</v>
      </c>
      <c r="AJ19" s="30">
        <f t="shared" si="4"/>
        <v>145640.47999999998</v>
      </c>
      <c r="AK19" s="30">
        <f t="shared" si="4"/>
        <v>144690.22</v>
      </c>
      <c r="AL19" s="30">
        <f t="shared" si="4"/>
        <v>145051.70000000001</v>
      </c>
      <c r="AM19" s="30">
        <f t="shared" si="4"/>
        <v>144799.72</v>
      </c>
      <c r="AN19" s="30">
        <f t="shared" si="4"/>
        <v>144755.58000000002</v>
      </c>
      <c r="AO19" s="30">
        <f t="shared" si="4"/>
        <v>144611.07</v>
      </c>
      <c r="AP19" s="30">
        <f t="shared" si="4"/>
        <v>144034.71000000002</v>
      </c>
      <c r="AQ19" s="30">
        <f t="shared" si="4"/>
        <v>143742.66</v>
      </c>
      <c r="AR19" s="30">
        <f t="shared" si="4"/>
        <v>143189.64000000001</v>
      </c>
      <c r="AS19" s="30">
        <f t="shared" si="4"/>
        <v>142178.04999999999</v>
      </c>
      <c r="AT19" s="30">
        <f t="shared" si="4"/>
        <v>141448.16999999998</v>
      </c>
      <c r="AU19" s="30">
        <f t="shared" si="4"/>
        <v>141051.82</v>
      </c>
      <c r="AV19" s="22">
        <f t="shared" si="1"/>
        <v>-2.8020864462225052E-3</v>
      </c>
      <c r="AW19" s="20">
        <f t="shared" si="2"/>
        <v>-1.8719842807973612E-2</v>
      </c>
    </row>
    <row r="22" spans="1:49" x14ac:dyDescent="0.2">
      <c r="C22" s="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U27" sqref="AU27"/>
    </sheetView>
  </sheetViews>
  <sheetFormatPr baseColWidth="10" defaultRowHeight="12.75" x14ac:dyDescent="0.2"/>
  <cols>
    <col min="2" max="2" width="71.28515625" customWidth="1"/>
  </cols>
  <sheetData>
    <row r="1" spans="1:49" s="5" customFormat="1" ht="13.5" customHeight="1" x14ac:dyDescent="0.2">
      <c r="A1" s="17" t="s">
        <v>18</v>
      </c>
      <c r="B1" s="17"/>
      <c r="C1" s="33" t="s">
        <v>19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24</v>
      </c>
      <c r="I1" s="33" t="s">
        <v>25</v>
      </c>
      <c r="J1" s="33" t="s">
        <v>26</v>
      </c>
      <c r="K1" s="33" t="s">
        <v>27</v>
      </c>
      <c r="L1" s="33" t="s">
        <v>28</v>
      </c>
      <c r="M1" s="33" t="s">
        <v>29</v>
      </c>
      <c r="N1" s="33" t="s">
        <v>30</v>
      </c>
      <c r="O1" s="33" t="s">
        <v>31</v>
      </c>
      <c r="P1" s="33" t="s">
        <v>32</v>
      </c>
      <c r="Q1" s="33" t="s">
        <v>33</v>
      </c>
      <c r="R1" s="33" t="s">
        <v>34</v>
      </c>
      <c r="S1" s="33" t="s">
        <v>35</v>
      </c>
      <c r="T1" s="33" t="s">
        <v>36</v>
      </c>
      <c r="U1" s="33" t="s">
        <v>37</v>
      </c>
      <c r="V1" s="33" t="s">
        <v>38</v>
      </c>
      <c r="W1" s="33" t="s">
        <v>39</v>
      </c>
      <c r="X1" s="33" t="s">
        <v>40</v>
      </c>
      <c r="Y1" s="33" t="s">
        <v>41</v>
      </c>
      <c r="Z1" s="33" t="s">
        <v>42</v>
      </c>
      <c r="AA1" s="33" t="s">
        <v>43</v>
      </c>
      <c r="AB1" s="33" t="s">
        <v>44</v>
      </c>
      <c r="AC1" s="33" t="s">
        <v>45</v>
      </c>
      <c r="AD1" s="33" t="s">
        <v>46</v>
      </c>
      <c r="AE1" s="33" t="s">
        <v>47</v>
      </c>
      <c r="AF1" s="33" t="s">
        <v>48</v>
      </c>
      <c r="AG1" s="33" t="s">
        <v>49</v>
      </c>
      <c r="AH1" s="33" t="s">
        <v>50</v>
      </c>
      <c r="AI1" s="33" t="s">
        <v>51</v>
      </c>
      <c r="AJ1" s="33" t="s">
        <v>52</v>
      </c>
      <c r="AK1" s="33" t="s">
        <v>53</v>
      </c>
      <c r="AL1" s="33" t="s">
        <v>54</v>
      </c>
      <c r="AM1" s="33" t="s">
        <v>55</v>
      </c>
      <c r="AN1" s="33" t="s">
        <v>56</v>
      </c>
      <c r="AO1" s="33" t="s">
        <v>57</v>
      </c>
      <c r="AP1" s="33" t="s">
        <v>58</v>
      </c>
      <c r="AQ1" s="33" t="s">
        <v>59</v>
      </c>
      <c r="AR1" s="33" t="s">
        <v>60</v>
      </c>
      <c r="AS1" s="33" t="s">
        <v>61</v>
      </c>
      <c r="AT1" s="33" t="s">
        <v>62</v>
      </c>
      <c r="AU1" s="33" t="s">
        <v>63</v>
      </c>
      <c r="AV1" s="34" t="s">
        <v>64</v>
      </c>
      <c r="AW1" s="34" t="s">
        <v>65</v>
      </c>
    </row>
    <row r="2" spans="1:49" s="5" customFormat="1" ht="13.5" customHeight="1" x14ac:dyDescent="0.2">
      <c r="A2" s="6"/>
      <c r="B2" s="7" t="s">
        <v>66</v>
      </c>
      <c r="C2" s="8">
        <f>SUM(C3:C7)</f>
        <v>13774.49</v>
      </c>
      <c r="D2" s="8">
        <f t="shared" ref="D2:AU2" si="0">SUM(D3:D7)</f>
        <v>13609.89</v>
      </c>
      <c r="E2" s="8">
        <f t="shared" si="0"/>
        <v>13492.869999999999</v>
      </c>
      <c r="F2" s="8">
        <f t="shared" si="0"/>
        <v>13256.970000000001</v>
      </c>
      <c r="G2" s="8">
        <f t="shared" si="0"/>
        <v>13244.029999999999</v>
      </c>
      <c r="H2" s="8">
        <f t="shared" si="0"/>
        <v>13253</v>
      </c>
      <c r="I2" s="8">
        <f t="shared" si="0"/>
        <v>13142.970000000001</v>
      </c>
      <c r="J2" s="8">
        <f t="shared" si="0"/>
        <v>12985.92</v>
      </c>
      <c r="K2" s="8">
        <f t="shared" si="0"/>
        <v>12864</v>
      </c>
      <c r="L2" s="8">
        <f t="shared" si="0"/>
        <v>12757.06</v>
      </c>
      <c r="M2" s="8">
        <f t="shared" si="0"/>
        <v>12624.45</v>
      </c>
      <c r="N2" s="8">
        <f t="shared" si="0"/>
        <v>12547.3</v>
      </c>
      <c r="O2" s="8">
        <f t="shared" si="0"/>
        <v>12466.349999999999</v>
      </c>
      <c r="P2" s="8">
        <f t="shared" si="0"/>
        <v>12242.07</v>
      </c>
      <c r="Q2" s="8">
        <f t="shared" si="0"/>
        <v>12180.37</v>
      </c>
      <c r="R2" s="8">
        <f t="shared" si="0"/>
        <v>12112.01</v>
      </c>
      <c r="S2" s="8">
        <f t="shared" si="0"/>
        <v>11845.08</v>
      </c>
      <c r="T2" s="8">
        <f t="shared" si="0"/>
        <v>11806.3</v>
      </c>
      <c r="U2" s="8">
        <f t="shared" si="0"/>
        <v>11660.69</v>
      </c>
      <c r="V2" s="8">
        <f t="shared" si="0"/>
        <v>11544.36</v>
      </c>
      <c r="W2" s="8">
        <f t="shared" si="0"/>
        <v>11487.53</v>
      </c>
      <c r="X2" s="8">
        <f t="shared" si="0"/>
        <v>11352.92</v>
      </c>
      <c r="Y2" s="8">
        <f t="shared" si="0"/>
        <v>11305.71</v>
      </c>
      <c r="Z2" s="8">
        <f t="shared" si="0"/>
        <v>11281.51</v>
      </c>
      <c r="AA2" s="8">
        <f t="shared" si="0"/>
        <v>11187.08</v>
      </c>
      <c r="AB2" s="8">
        <f t="shared" si="0"/>
        <v>11243.560000000001</v>
      </c>
      <c r="AC2" s="8">
        <f t="shared" si="0"/>
        <v>11222.77</v>
      </c>
      <c r="AD2" s="8">
        <f t="shared" si="0"/>
        <v>11206.4</v>
      </c>
      <c r="AE2" s="8">
        <f t="shared" si="0"/>
        <v>11133.4</v>
      </c>
      <c r="AF2" s="8">
        <f t="shared" si="0"/>
        <v>10917.33</v>
      </c>
      <c r="AG2" s="8">
        <f t="shared" si="0"/>
        <v>10682.810000000001</v>
      </c>
      <c r="AH2" s="8">
        <f t="shared" si="0"/>
        <v>10597.45</v>
      </c>
      <c r="AI2" s="8">
        <f t="shared" si="0"/>
        <v>10540.1</v>
      </c>
      <c r="AJ2" s="8">
        <f t="shared" si="0"/>
        <v>10468.89</v>
      </c>
      <c r="AK2" s="8">
        <f t="shared" si="0"/>
        <v>10558.779999999999</v>
      </c>
      <c r="AL2" s="8">
        <f t="shared" si="0"/>
        <v>10578.02</v>
      </c>
      <c r="AM2" s="8">
        <f t="shared" si="0"/>
        <v>10621.22</v>
      </c>
      <c r="AN2" s="8">
        <f t="shared" si="0"/>
        <v>10624.4</v>
      </c>
      <c r="AO2" s="8">
        <f t="shared" si="0"/>
        <v>10455.14</v>
      </c>
      <c r="AP2" s="8">
        <f t="shared" si="0"/>
        <v>10450.68</v>
      </c>
      <c r="AQ2" s="8">
        <f t="shared" si="0"/>
        <v>10430.89</v>
      </c>
      <c r="AR2" s="8">
        <f t="shared" si="0"/>
        <v>10384.369999999999</v>
      </c>
      <c r="AS2" s="8">
        <f t="shared" si="0"/>
        <v>10344.400000000001</v>
      </c>
      <c r="AT2" s="8">
        <f t="shared" si="0"/>
        <v>10289.98</v>
      </c>
      <c r="AU2" s="8">
        <f t="shared" si="0"/>
        <v>10187.15</v>
      </c>
      <c r="AV2" s="9">
        <f>(AU2-AT2)/AT2</f>
        <v>-9.993216702073272E-3</v>
      </c>
      <c r="AW2" s="9">
        <f>(AU2-AQ2)/AQ2</f>
        <v>-2.3367133581122971E-2</v>
      </c>
    </row>
    <row r="3" spans="1:49" s="5" customFormat="1" ht="13.5" customHeight="1" x14ac:dyDescent="0.2">
      <c r="A3" s="10" t="s">
        <v>0</v>
      </c>
      <c r="B3" s="11" t="s">
        <v>67</v>
      </c>
      <c r="C3" s="12">
        <v>2469.09</v>
      </c>
      <c r="D3" s="12">
        <v>2494.16</v>
      </c>
      <c r="E3" s="12">
        <v>2451.61</v>
      </c>
      <c r="F3" s="12">
        <v>2391.4699999999998</v>
      </c>
      <c r="G3" s="12">
        <v>2423.17</v>
      </c>
      <c r="H3" s="12">
        <v>2452.44</v>
      </c>
      <c r="I3" s="12">
        <v>2433.0700000000002</v>
      </c>
      <c r="J3" s="12">
        <v>2431.0500000000002</v>
      </c>
      <c r="K3" s="12">
        <v>2416.4499999999998</v>
      </c>
      <c r="L3" s="12">
        <v>2392.64</v>
      </c>
      <c r="M3" s="12">
        <v>2431.67</v>
      </c>
      <c r="N3" s="12">
        <v>2474.3000000000002</v>
      </c>
      <c r="O3" s="12">
        <v>2489.58</v>
      </c>
      <c r="P3" s="12">
        <v>2503.0700000000002</v>
      </c>
      <c r="Q3" s="12">
        <v>2488.8000000000002</v>
      </c>
      <c r="R3" s="12">
        <v>2454.96</v>
      </c>
      <c r="S3" s="12">
        <v>2403.4499999999998</v>
      </c>
      <c r="T3" s="12">
        <v>2410.86</v>
      </c>
      <c r="U3" s="12">
        <v>2419.04</v>
      </c>
      <c r="V3" s="12">
        <v>2368.06</v>
      </c>
      <c r="W3" s="12">
        <v>2362.2800000000002</v>
      </c>
      <c r="X3" s="12">
        <v>2369.36</v>
      </c>
      <c r="Y3" s="12">
        <v>2373.31</v>
      </c>
      <c r="Z3" s="12">
        <v>2443.67</v>
      </c>
      <c r="AA3" s="12">
        <v>2464.66</v>
      </c>
      <c r="AB3" s="12">
        <v>2424.56</v>
      </c>
      <c r="AC3" s="12">
        <v>2355.02</v>
      </c>
      <c r="AD3" s="12">
        <v>2393.59</v>
      </c>
      <c r="AE3" s="12">
        <v>2403.35</v>
      </c>
      <c r="AF3" s="12">
        <v>2417.0300000000002</v>
      </c>
      <c r="AG3" s="12">
        <v>2454.77</v>
      </c>
      <c r="AH3" s="12">
        <v>2444</v>
      </c>
      <c r="AI3" s="12">
        <v>2450.46</v>
      </c>
      <c r="AJ3" s="12">
        <v>2454.31</v>
      </c>
      <c r="AK3" s="12">
        <v>2450.33</v>
      </c>
      <c r="AL3" s="12">
        <v>2454.71</v>
      </c>
      <c r="AM3" s="12">
        <v>2461.21</v>
      </c>
      <c r="AN3" s="12">
        <v>2471.98</v>
      </c>
      <c r="AO3" s="12">
        <v>2427.7600000000002</v>
      </c>
      <c r="AP3" s="12">
        <v>2426.23</v>
      </c>
      <c r="AQ3" s="12">
        <v>2407.16</v>
      </c>
      <c r="AR3" s="12">
        <v>2417.0300000000002</v>
      </c>
      <c r="AS3" s="12">
        <v>2413.89</v>
      </c>
      <c r="AT3" s="12">
        <v>2385.9299999999998</v>
      </c>
      <c r="AU3" s="12">
        <v>2374.5100000000002</v>
      </c>
      <c r="AV3" s="13">
        <f t="shared" ref="AV3:AV19" si="1">(AU3-AT3)/AT3</f>
        <v>-4.7863935656115722E-3</v>
      </c>
      <c r="AW3" s="13">
        <f t="shared" ref="AW3:AW19" si="2">(AU3-AQ3)/AQ3</f>
        <v>-1.3563701623489771E-2</v>
      </c>
    </row>
    <row r="4" spans="1:49" s="5" customFormat="1" ht="13.5" customHeight="1" x14ac:dyDescent="0.2">
      <c r="A4" s="10" t="s">
        <v>2</v>
      </c>
      <c r="B4" s="14" t="s">
        <v>68</v>
      </c>
      <c r="C4" s="12">
        <v>1015.95</v>
      </c>
      <c r="D4" s="12">
        <v>993.21</v>
      </c>
      <c r="E4" s="12">
        <v>994.02</v>
      </c>
      <c r="F4" s="12">
        <v>972.82</v>
      </c>
      <c r="G4" s="12">
        <v>994.35</v>
      </c>
      <c r="H4" s="12">
        <v>1014.74</v>
      </c>
      <c r="I4" s="12">
        <v>982.55</v>
      </c>
      <c r="J4" s="12">
        <v>978.79</v>
      </c>
      <c r="K4" s="12">
        <v>974.79</v>
      </c>
      <c r="L4" s="12">
        <v>977.89</v>
      </c>
      <c r="M4" s="12">
        <v>973.62</v>
      </c>
      <c r="N4" s="12">
        <v>974.31</v>
      </c>
      <c r="O4" s="12">
        <v>973.27</v>
      </c>
      <c r="P4" s="12">
        <v>946.61</v>
      </c>
      <c r="Q4" s="12">
        <v>950.62</v>
      </c>
      <c r="R4" s="12">
        <v>939.68</v>
      </c>
      <c r="S4" s="12">
        <v>921.78</v>
      </c>
      <c r="T4" s="12">
        <v>907.65</v>
      </c>
      <c r="U4" s="12">
        <v>884.3</v>
      </c>
      <c r="V4" s="12">
        <v>886.79</v>
      </c>
      <c r="W4" s="12">
        <v>875.18</v>
      </c>
      <c r="X4" s="12">
        <v>867.18</v>
      </c>
      <c r="Y4" s="12">
        <v>848.3</v>
      </c>
      <c r="Z4" s="12">
        <v>800.09</v>
      </c>
      <c r="AA4" s="12">
        <v>782.58</v>
      </c>
      <c r="AB4" s="12">
        <v>828.23</v>
      </c>
      <c r="AC4" s="12">
        <v>861.92</v>
      </c>
      <c r="AD4" s="12">
        <v>858.66</v>
      </c>
      <c r="AE4" s="12">
        <v>892.87</v>
      </c>
      <c r="AF4" s="12">
        <v>788.75</v>
      </c>
      <c r="AG4" s="12">
        <v>742.06</v>
      </c>
      <c r="AH4" s="12">
        <v>780.57</v>
      </c>
      <c r="AI4" s="12">
        <v>713.96</v>
      </c>
      <c r="AJ4" s="12">
        <v>680.86</v>
      </c>
      <c r="AK4" s="12">
        <v>703.52</v>
      </c>
      <c r="AL4" s="12">
        <v>722.38</v>
      </c>
      <c r="AM4" s="12">
        <v>751.02</v>
      </c>
      <c r="AN4" s="12">
        <v>797.79</v>
      </c>
      <c r="AO4" s="12">
        <v>777.94</v>
      </c>
      <c r="AP4" s="12">
        <v>773.31</v>
      </c>
      <c r="AQ4" s="12">
        <v>783.83</v>
      </c>
      <c r="AR4" s="12">
        <v>805.19</v>
      </c>
      <c r="AS4" s="12">
        <v>820.13</v>
      </c>
      <c r="AT4" s="12">
        <v>848.32</v>
      </c>
      <c r="AU4" s="12">
        <v>846.28</v>
      </c>
      <c r="AV4" s="13">
        <f t="shared" si="1"/>
        <v>-2.4047529234252135E-3</v>
      </c>
      <c r="AW4" s="13">
        <f t="shared" si="2"/>
        <v>7.9672888253830454E-2</v>
      </c>
    </row>
    <row r="5" spans="1:49" s="5" customFormat="1" ht="13.5" customHeight="1" x14ac:dyDescent="0.2">
      <c r="A5" s="10" t="s">
        <v>3</v>
      </c>
      <c r="B5" s="11" t="s">
        <v>69</v>
      </c>
      <c r="C5" s="12">
        <v>1090.19</v>
      </c>
      <c r="D5" s="12">
        <v>1083.98</v>
      </c>
      <c r="E5" s="12">
        <v>1059.02</v>
      </c>
      <c r="F5" s="12">
        <v>1050.48</v>
      </c>
      <c r="G5" s="12">
        <v>1036.77</v>
      </c>
      <c r="H5" s="12">
        <v>1010.75</v>
      </c>
      <c r="I5" s="12">
        <v>1016.13</v>
      </c>
      <c r="J5" s="12">
        <v>980.26</v>
      </c>
      <c r="K5" s="12">
        <v>959.69</v>
      </c>
      <c r="L5" s="12">
        <v>963.78</v>
      </c>
      <c r="M5" s="12">
        <v>969.37</v>
      </c>
      <c r="N5" s="12">
        <v>979.6</v>
      </c>
      <c r="O5" s="12">
        <v>997.38</v>
      </c>
      <c r="P5" s="12">
        <v>981.41</v>
      </c>
      <c r="Q5" s="12">
        <v>971.96</v>
      </c>
      <c r="R5" s="12">
        <v>974.21</v>
      </c>
      <c r="S5" s="12">
        <v>968.39</v>
      </c>
      <c r="T5" s="12">
        <v>989.64</v>
      </c>
      <c r="U5" s="12">
        <v>1002.04</v>
      </c>
      <c r="V5" s="12">
        <v>1012.58</v>
      </c>
      <c r="W5" s="12">
        <v>1042.68</v>
      </c>
      <c r="X5" s="12">
        <v>1043.74</v>
      </c>
      <c r="Y5" s="12">
        <v>1082.1600000000001</v>
      </c>
      <c r="Z5" s="12">
        <v>1097</v>
      </c>
      <c r="AA5" s="12">
        <v>1093.46</v>
      </c>
      <c r="AB5" s="12">
        <v>1159.3900000000001</v>
      </c>
      <c r="AC5" s="12">
        <v>1199.22</v>
      </c>
      <c r="AD5" s="12">
        <v>1191.32</v>
      </c>
      <c r="AE5" s="12">
        <v>1178.3599999999999</v>
      </c>
      <c r="AF5" s="12">
        <v>1170.44</v>
      </c>
      <c r="AG5" s="12">
        <v>1115.69</v>
      </c>
      <c r="AH5" s="12">
        <v>1107.42</v>
      </c>
      <c r="AI5" s="12">
        <v>1091.26</v>
      </c>
      <c r="AJ5" s="12">
        <v>962.67</v>
      </c>
      <c r="AK5" s="12">
        <v>958.38</v>
      </c>
      <c r="AL5" s="12">
        <v>944.08</v>
      </c>
      <c r="AM5" s="12">
        <v>957.63</v>
      </c>
      <c r="AN5" s="12">
        <v>930.15</v>
      </c>
      <c r="AO5" s="12">
        <v>920.28</v>
      </c>
      <c r="AP5" s="12">
        <v>907.32</v>
      </c>
      <c r="AQ5" s="12">
        <v>909.52</v>
      </c>
      <c r="AR5" s="12">
        <v>908.36</v>
      </c>
      <c r="AS5" s="12">
        <v>905.65</v>
      </c>
      <c r="AT5" s="12">
        <v>898.67</v>
      </c>
      <c r="AU5" s="12">
        <v>876.49</v>
      </c>
      <c r="AV5" s="13">
        <f t="shared" si="1"/>
        <v>-2.4680917355647737E-2</v>
      </c>
      <c r="AW5" s="13">
        <f t="shared" si="2"/>
        <v>-3.6315858914592283E-2</v>
      </c>
    </row>
    <row r="6" spans="1:49" s="5" customFormat="1" ht="13.5" customHeight="1" x14ac:dyDescent="0.2">
      <c r="A6" s="10" t="s">
        <v>4</v>
      </c>
      <c r="B6" s="11" t="s">
        <v>70</v>
      </c>
      <c r="C6" s="12">
        <v>746.19</v>
      </c>
      <c r="D6" s="12">
        <v>743.91</v>
      </c>
      <c r="E6" s="12">
        <v>740.17</v>
      </c>
      <c r="F6" s="12">
        <v>740.56</v>
      </c>
      <c r="G6" s="12">
        <v>733.27</v>
      </c>
      <c r="H6" s="12">
        <v>742.89</v>
      </c>
      <c r="I6" s="12">
        <v>748.27</v>
      </c>
      <c r="J6" s="12">
        <v>751</v>
      </c>
      <c r="K6" s="12">
        <v>745.43</v>
      </c>
      <c r="L6" s="12">
        <v>731.59</v>
      </c>
      <c r="M6" s="12">
        <v>719.55</v>
      </c>
      <c r="N6" s="12">
        <v>707.09</v>
      </c>
      <c r="O6" s="12">
        <v>702.47</v>
      </c>
      <c r="P6" s="12">
        <v>708.33</v>
      </c>
      <c r="Q6" s="12">
        <v>713.35</v>
      </c>
      <c r="R6" s="12">
        <v>711.63</v>
      </c>
      <c r="S6" s="12">
        <v>711.88</v>
      </c>
      <c r="T6" s="12">
        <v>691.79</v>
      </c>
      <c r="U6" s="12">
        <v>674.18</v>
      </c>
      <c r="V6" s="12">
        <v>665.74</v>
      </c>
      <c r="W6" s="12">
        <v>649.46</v>
      </c>
      <c r="X6" s="12">
        <v>641.26</v>
      </c>
      <c r="Y6" s="12">
        <v>638.78</v>
      </c>
      <c r="Z6" s="12">
        <v>639.25</v>
      </c>
      <c r="AA6" s="12">
        <v>646.41999999999996</v>
      </c>
      <c r="AB6" s="12">
        <v>642.14</v>
      </c>
      <c r="AC6" s="12">
        <v>641.04</v>
      </c>
      <c r="AD6" s="12">
        <v>647.29999999999995</v>
      </c>
      <c r="AE6" s="12">
        <v>651.49</v>
      </c>
      <c r="AF6" s="12">
        <v>666.07</v>
      </c>
      <c r="AG6" s="12">
        <v>641.75</v>
      </c>
      <c r="AH6" s="12">
        <v>630.6</v>
      </c>
      <c r="AI6" s="12">
        <v>620.76</v>
      </c>
      <c r="AJ6" s="12">
        <v>619.88</v>
      </c>
      <c r="AK6" s="12">
        <v>626.07000000000005</v>
      </c>
      <c r="AL6" s="12">
        <v>626.73</v>
      </c>
      <c r="AM6" s="12">
        <v>634.71</v>
      </c>
      <c r="AN6" s="12">
        <v>638.70000000000005</v>
      </c>
      <c r="AO6" s="12">
        <v>636.66999999999996</v>
      </c>
      <c r="AP6" s="12">
        <v>633.28</v>
      </c>
      <c r="AQ6" s="12">
        <v>627.41</v>
      </c>
      <c r="AR6" s="12">
        <v>627.08000000000004</v>
      </c>
      <c r="AS6" s="12">
        <v>621.92999999999995</v>
      </c>
      <c r="AT6" s="12">
        <v>621.49</v>
      </c>
      <c r="AU6" s="12">
        <v>614.34</v>
      </c>
      <c r="AV6" s="13">
        <f t="shared" si="1"/>
        <v>-1.1504609889137358E-2</v>
      </c>
      <c r="AW6" s="13">
        <f t="shared" si="2"/>
        <v>-2.0831673068647194E-2</v>
      </c>
    </row>
    <row r="7" spans="1:49" s="5" customFormat="1" ht="13.5" customHeight="1" x14ac:dyDescent="0.2">
      <c r="A7" s="15" t="s">
        <v>5</v>
      </c>
      <c r="B7" s="27" t="s">
        <v>71</v>
      </c>
      <c r="C7" s="35">
        <v>8453.07</v>
      </c>
      <c r="D7" s="35">
        <v>8294.6299999999992</v>
      </c>
      <c r="E7" s="35">
        <v>8248.0499999999993</v>
      </c>
      <c r="F7" s="35">
        <v>8101.64</v>
      </c>
      <c r="G7" s="35">
        <v>8056.47</v>
      </c>
      <c r="H7" s="35">
        <v>8032.18</v>
      </c>
      <c r="I7" s="35">
        <v>7962.95</v>
      </c>
      <c r="J7" s="35">
        <v>7844.82</v>
      </c>
      <c r="K7" s="35">
        <v>7767.64</v>
      </c>
      <c r="L7" s="35">
        <v>7691.16</v>
      </c>
      <c r="M7" s="35">
        <v>7530.24</v>
      </c>
      <c r="N7" s="35">
        <v>7412</v>
      </c>
      <c r="O7" s="35">
        <v>7303.65</v>
      </c>
      <c r="P7" s="35">
        <v>7102.65</v>
      </c>
      <c r="Q7" s="35">
        <v>7055.64</v>
      </c>
      <c r="R7" s="35">
        <v>7031.53</v>
      </c>
      <c r="S7" s="35">
        <v>6839.58</v>
      </c>
      <c r="T7" s="35">
        <v>6806.36</v>
      </c>
      <c r="U7" s="35">
        <v>6681.13</v>
      </c>
      <c r="V7" s="35">
        <v>6611.19</v>
      </c>
      <c r="W7" s="35">
        <v>6557.93</v>
      </c>
      <c r="X7" s="35">
        <v>6431.38</v>
      </c>
      <c r="Y7" s="35">
        <v>6363.16</v>
      </c>
      <c r="Z7" s="35">
        <v>6301.5</v>
      </c>
      <c r="AA7" s="35">
        <v>6199.96</v>
      </c>
      <c r="AB7" s="35">
        <v>6189.24</v>
      </c>
      <c r="AC7" s="35">
        <v>6165.57</v>
      </c>
      <c r="AD7" s="35">
        <v>6115.53</v>
      </c>
      <c r="AE7" s="35">
        <v>6007.33</v>
      </c>
      <c r="AF7" s="35">
        <v>5875.04</v>
      </c>
      <c r="AG7" s="35">
        <v>5728.54</v>
      </c>
      <c r="AH7" s="35">
        <v>5634.86</v>
      </c>
      <c r="AI7" s="35">
        <v>5663.66</v>
      </c>
      <c r="AJ7" s="35">
        <v>5751.17</v>
      </c>
      <c r="AK7" s="35">
        <v>5820.48</v>
      </c>
      <c r="AL7" s="35">
        <v>5830.12</v>
      </c>
      <c r="AM7" s="35">
        <v>5816.65</v>
      </c>
      <c r="AN7" s="35">
        <v>5785.78</v>
      </c>
      <c r="AO7" s="35">
        <v>5692.49</v>
      </c>
      <c r="AP7" s="35">
        <v>5710.54</v>
      </c>
      <c r="AQ7" s="35">
        <v>5702.97</v>
      </c>
      <c r="AR7" s="35">
        <v>5626.71</v>
      </c>
      <c r="AS7" s="35">
        <v>5582.8</v>
      </c>
      <c r="AT7" s="35">
        <v>5535.57</v>
      </c>
      <c r="AU7" s="12">
        <v>5475.53</v>
      </c>
      <c r="AV7" s="28">
        <f t="shared" si="1"/>
        <v>-1.0846218185299792E-2</v>
      </c>
      <c r="AW7" s="13">
        <f t="shared" si="2"/>
        <v>-3.9880974299356386E-2</v>
      </c>
    </row>
    <row r="8" spans="1:49" s="5" customFormat="1" ht="13.5" customHeight="1" x14ac:dyDescent="0.2">
      <c r="A8" s="17" t="s">
        <v>6</v>
      </c>
      <c r="B8" s="18" t="s">
        <v>72</v>
      </c>
      <c r="C8" s="19">
        <v>3809.01</v>
      </c>
      <c r="D8" s="19">
        <v>3897</v>
      </c>
      <c r="E8" s="19">
        <v>3805.09</v>
      </c>
      <c r="F8" s="19">
        <v>3803.76</v>
      </c>
      <c r="G8" s="19">
        <v>3786.44</v>
      </c>
      <c r="H8" s="19">
        <v>3807.17</v>
      </c>
      <c r="I8" s="19">
        <v>3815.82</v>
      </c>
      <c r="J8" s="19">
        <v>3821.02</v>
      </c>
      <c r="K8" s="19">
        <v>3889.96</v>
      </c>
      <c r="L8" s="19">
        <v>3834.32</v>
      </c>
      <c r="M8" s="19">
        <v>3837.51</v>
      </c>
      <c r="N8" s="19">
        <v>3803.71</v>
      </c>
      <c r="O8" s="19">
        <v>3806.04</v>
      </c>
      <c r="P8" s="19">
        <v>3809.17</v>
      </c>
      <c r="Q8" s="19">
        <v>3835.16</v>
      </c>
      <c r="R8" s="19">
        <v>3870.21</v>
      </c>
      <c r="S8" s="19">
        <v>3868.86</v>
      </c>
      <c r="T8" s="19">
        <v>3922.34</v>
      </c>
      <c r="U8" s="19">
        <v>3923.7</v>
      </c>
      <c r="V8" s="19">
        <v>3970.14</v>
      </c>
      <c r="W8" s="19">
        <v>3939.22</v>
      </c>
      <c r="X8" s="19">
        <v>3940.76</v>
      </c>
      <c r="Y8" s="19">
        <v>3900.8</v>
      </c>
      <c r="Z8" s="19">
        <v>3906.44</v>
      </c>
      <c r="AA8" s="19">
        <v>4005.58</v>
      </c>
      <c r="AB8" s="19">
        <v>3979.65</v>
      </c>
      <c r="AC8" s="19">
        <v>4036.91</v>
      </c>
      <c r="AD8" s="19">
        <v>4038.04</v>
      </c>
      <c r="AE8" s="19">
        <v>3974.32</v>
      </c>
      <c r="AF8" s="19">
        <v>3821.61</v>
      </c>
      <c r="AG8" s="19">
        <v>3910.71</v>
      </c>
      <c r="AH8" s="19">
        <v>3629.9</v>
      </c>
      <c r="AI8" s="19">
        <v>3656.93</v>
      </c>
      <c r="AJ8" s="19">
        <v>3734.19</v>
      </c>
      <c r="AK8" s="19">
        <v>3749.07</v>
      </c>
      <c r="AL8" s="19">
        <v>3728.49</v>
      </c>
      <c r="AM8" s="19">
        <v>3726.7</v>
      </c>
      <c r="AN8" s="19">
        <v>3712.72</v>
      </c>
      <c r="AO8" s="19">
        <v>3638.49</v>
      </c>
      <c r="AP8" s="19">
        <v>3645.84</v>
      </c>
      <c r="AQ8" s="19">
        <v>3595.66</v>
      </c>
      <c r="AR8" s="19">
        <v>3545.3</v>
      </c>
      <c r="AS8" s="19">
        <v>3541.69</v>
      </c>
      <c r="AT8" s="19">
        <v>3513.18</v>
      </c>
      <c r="AU8" s="19">
        <v>3496.25</v>
      </c>
      <c r="AV8" s="20">
        <f t="shared" si="1"/>
        <v>-4.8189958954564915E-3</v>
      </c>
      <c r="AW8" s="20">
        <f t="shared" si="2"/>
        <v>-2.7647219147527814E-2</v>
      </c>
    </row>
    <row r="9" spans="1:49" s="5" customFormat="1" ht="13.5" customHeight="1" x14ac:dyDescent="0.2">
      <c r="A9" s="17" t="s">
        <v>8</v>
      </c>
      <c r="B9" s="18" t="s">
        <v>73</v>
      </c>
      <c r="C9" s="19">
        <v>6721.44</v>
      </c>
      <c r="D9" s="19">
        <v>6702.44</v>
      </c>
      <c r="E9" s="19">
        <v>6611.52</v>
      </c>
      <c r="F9" s="19">
        <v>6709.61</v>
      </c>
      <c r="G9" s="19">
        <v>6723.56</v>
      </c>
      <c r="H9" s="19">
        <v>6729.61</v>
      </c>
      <c r="I9" s="19">
        <v>6733.86</v>
      </c>
      <c r="J9" s="19">
        <v>6640.02</v>
      </c>
      <c r="K9" s="19">
        <v>6654.13</v>
      </c>
      <c r="L9" s="19">
        <v>6668.66</v>
      </c>
      <c r="M9" s="19">
        <v>6650.33</v>
      </c>
      <c r="N9" s="19">
        <v>6612.04</v>
      </c>
      <c r="O9" s="19">
        <v>6657.25</v>
      </c>
      <c r="P9" s="19">
        <v>6586.66</v>
      </c>
      <c r="Q9" s="19">
        <v>6567.02</v>
      </c>
      <c r="R9" s="19">
        <v>6649.68</v>
      </c>
      <c r="S9" s="19">
        <v>6516.9</v>
      </c>
      <c r="T9" s="19">
        <v>6549.65</v>
      </c>
      <c r="U9" s="19">
        <v>6577.8</v>
      </c>
      <c r="V9" s="19">
        <v>6554.76</v>
      </c>
      <c r="W9" s="19">
        <v>6478</v>
      </c>
      <c r="X9" s="19">
        <v>6510.79</v>
      </c>
      <c r="Y9" s="19">
        <v>6525.82</v>
      </c>
      <c r="Z9" s="19">
        <v>6633.77</v>
      </c>
      <c r="AA9" s="19">
        <v>6603.09</v>
      </c>
      <c r="AB9" s="19">
        <v>6561.5</v>
      </c>
      <c r="AC9" s="19">
        <v>6527.01</v>
      </c>
      <c r="AD9" s="19">
        <v>6458.59</v>
      </c>
      <c r="AE9" s="19">
        <v>6424.66</v>
      </c>
      <c r="AF9" s="19">
        <v>6444.06</v>
      </c>
      <c r="AG9" s="19">
        <v>6429.94</v>
      </c>
      <c r="AH9" s="19">
        <v>6112.42</v>
      </c>
      <c r="AI9" s="19">
        <v>6110.41</v>
      </c>
      <c r="AJ9" s="19">
        <v>6041.02</v>
      </c>
      <c r="AK9" s="19">
        <v>6035.81</v>
      </c>
      <c r="AL9" s="19">
        <v>6107.06</v>
      </c>
      <c r="AM9" s="19">
        <v>6162.98</v>
      </c>
      <c r="AN9" s="19">
        <v>6114.58</v>
      </c>
      <c r="AO9" s="19">
        <v>6175.11</v>
      </c>
      <c r="AP9" s="19">
        <v>6171.97</v>
      </c>
      <c r="AQ9" s="19">
        <v>6167.67</v>
      </c>
      <c r="AR9" s="19">
        <v>6146.85</v>
      </c>
      <c r="AS9" s="19">
        <v>6103.07</v>
      </c>
      <c r="AT9" s="19">
        <v>6078.69</v>
      </c>
      <c r="AU9" s="21">
        <v>6065.89</v>
      </c>
      <c r="AV9" s="20">
        <f t="shared" si="1"/>
        <v>-2.1057168567568461E-3</v>
      </c>
      <c r="AW9" s="22">
        <f t="shared" si="2"/>
        <v>-1.650217991559207E-2</v>
      </c>
    </row>
    <row r="10" spans="1:49" s="5" customFormat="1" ht="13.5" customHeight="1" x14ac:dyDescent="0.2">
      <c r="A10" s="23"/>
      <c r="B10" s="24" t="s">
        <v>74</v>
      </c>
      <c r="C10" s="25">
        <f>SUM(C11:C18)</f>
        <v>10856.39</v>
      </c>
      <c r="D10" s="25">
        <f t="shared" ref="D10:AU10" si="3">SUM(D11:D18)</f>
        <v>10670.36</v>
      </c>
      <c r="E10" s="25">
        <f t="shared" si="3"/>
        <v>10646.92</v>
      </c>
      <c r="F10" s="25">
        <f t="shared" si="3"/>
        <v>10690.71</v>
      </c>
      <c r="G10" s="25">
        <f t="shared" si="3"/>
        <v>10946.759999999998</v>
      </c>
      <c r="H10" s="25">
        <f t="shared" si="3"/>
        <v>10971.280000000002</v>
      </c>
      <c r="I10" s="25">
        <f t="shared" si="3"/>
        <v>10869.86</v>
      </c>
      <c r="J10" s="25">
        <f t="shared" si="3"/>
        <v>10947.140000000001</v>
      </c>
      <c r="K10" s="25">
        <f t="shared" si="3"/>
        <v>10916.91</v>
      </c>
      <c r="L10" s="25">
        <f t="shared" si="3"/>
        <v>10931.43</v>
      </c>
      <c r="M10" s="25">
        <f t="shared" si="3"/>
        <v>11068.44</v>
      </c>
      <c r="N10" s="25">
        <f t="shared" si="3"/>
        <v>11148.98</v>
      </c>
      <c r="O10" s="25">
        <f t="shared" si="3"/>
        <v>11122.17</v>
      </c>
      <c r="P10" s="25">
        <f t="shared" si="3"/>
        <v>11161.12</v>
      </c>
      <c r="Q10" s="25">
        <f t="shared" si="3"/>
        <v>11193.779999999999</v>
      </c>
      <c r="R10" s="25">
        <f t="shared" si="3"/>
        <v>11098.009999999998</v>
      </c>
      <c r="S10" s="25">
        <f t="shared" si="3"/>
        <v>10993.289999999999</v>
      </c>
      <c r="T10" s="25">
        <f t="shared" si="3"/>
        <v>10801.95</v>
      </c>
      <c r="U10" s="25">
        <f t="shared" si="3"/>
        <v>10854.250000000002</v>
      </c>
      <c r="V10" s="25">
        <f t="shared" si="3"/>
        <v>11069.57</v>
      </c>
      <c r="W10" s="25">
        <f t="shared" si="3"/>
        <v>10902.6</v>
      </c>
      <c r="X10" s="25">
        <f t="shared" si="3"/>
        <v>11004.58</v>
      </c>
      <c r="Y10" s="25">
        <f t="shared" si="3"/>
        <v>11096.800000000001</v>
      </c>
      <c r="Z10" s="25">
        <f t="shared" si="3"/>
        <v>11215.050000000001</v>
      </c>
      <c r="AA10" s="25">
        <f t="shared" si="3"/>
        <v>11103.209999999997</v>
      </c>
      <c r="AB10" s="25">
        <f t="shared" si="3"/>
        <v>11532.889999999998</v>
      </c>
      <c r="AC10" s="25">
        <f t="shared" si="3"/>
        <v>11145.61</v>
      </c>
      <c r="AD10" s="25">
        <f t="shared" si="3"/>
        <v>11007.61</v>
      </c>
      <c r="AE10" s="25">
        <f t="shared" si="3"/>
        <v>10873.949999999999</v>
      </c>
      <c r="AF10" s="25">
        <f t="shared" si="3"/>
        <v>10687.61</v>
      </c>
      <c r="AG10" s="25">
        <f t="shared" si="3"/>
        <v>10597.98</v>
      </c>
      <c r="AH10" s="25">
        <f t="shared" si="3"/>
        <v>10593.35</v>
      </c>
      <c r="AI10" s="25">
        <f t="shared" si="3"/>
        <v>10694.649999999998</v>
      </c>
      <c r="AJ10" s="25">
        <f t="shared" si="3"/>
        <v>10746.77</v>
      </c>
      <c r="AK10" s="25">
        <f t="shared" si="3"/>
        <v>10671.429999999998</v>
      </c>
      <c r="AL10" s="25">
        <f t="shared" si="3"/>
        <v>10721.27</v>
      </c>
      <c r="AM10" s="25">
        <f t="shared" si="3"/>
        <v>10856.81</v>
      </c>
      <c r="AN10" s="25">
        <f t="shared" si="3"/>
        <v>10822.66</v>
      </c>
      <c r="AO10" s="25">
        <f t="shared" si="3"/>
        <v>10892.559999999998</v>
      </c>
      <c r="AP10" s="25">
        <f t="shared" si="3"/>
        <v>10824.119999999999</v>
      </c>
      <c r="AQ10" s="25">
        <f t="shared" si="3"/>
        <v>10604.77</v>
      </c>
      <c r="AR10" s="25">
        <f t="shared" si="3"/>
        <v>10549.64</v>
      </c>
      <c r="AS10" s="25">
        <f t="shared" si="3"/>
        <v>10422.89</v>
      </c>
      <c r="AT10" s="25">
        <f t="shared" si="3"/>
        <v>10383.859999999999</v>
      </c>
      <c r="AU10" s="25">
        <f t="shared" si="3"/>
        <v>10356.36</v>
      </c>
      <c r="AV10" s="9">
        <f t="shared" si="1"/>
        <v>-2.6483407904188024E-3</v>
      </c>
      <c r="AW10" s="9">
        <f t="shared" si="2"/>
        <v>-2.3424364696264025E-2</v>
      </c>
    </row>
    <row r="11" spans="1:49" s="5" customFormat="1" ht="13.5" customHeight="1" x14ac:dyDescent="0.2">
      <c r="A11" s="10" t="s">
        <v>10</v>
      </c>
      <c r="B11" s="26" t="s">
        <v>75</v>
      </c>
      <c r="C11" s="1">
        <v>3312.67</v>
      </c>
      <c r="D11" s="1">
        <v>3316.64</v>
      </c>
      <c r="E11" s="1">
        <v>3309.05</v>
      </c>
      <c r="F11" s="1">
        <v>3303.17</v>
      </c>
      <c r="G11" s="1">
        <v>3278.55</v>
      </c>
      <c r="H11" s="1">
        <v>3289.9</v>
      </c>
      <c r="I11" s="1">
        <v>3252.76</v>
      </c>
      <c r="J11" s="1">
        <v>3176.55</v>
      </c>
      <c r="K11" s="1">
        <v>3168.26</v>
      </c>
      <c r="L11" s="1">
        <v>3088.01</v>
      </c>
      <c r="M11" s="1">
        <v>3089.77</v>
      </c>
      <c r="N11" s="1">
        <v>3231.57</v>
      </c>
      <c r="O11" s="1">
        <v>3169.57</v>
      </c>
      <c r="P11" s="1">
        <v>3209.23</v>
      </c>
      <c r="Q11" s="1">
        <v>3190.72</v>
      </c>
      <c r="R11" s="1">
        <v>3154.99</v>
      </c>
      <c r="S11" s="1">
        <v>3175.14</v>
      </c>
      <c r="T11" s="1">
        <v>3123.69</v>
      </c>
      <c r="U11" s="1">
        <v>3126.4</v>
      </c>
      <c r="V11" s="1">
        <v>3104.95</v>
      </c>
      <c r="W11" s="1">
        <v>3053.15</v>
      </c>
      <c r="X11" s="1">
        <v>3055.17</v>
      </c>
      <c r="Y11" s="1">
        <v>3010.92</v>
      </c>
      <c r="Z11" s="1">
        <v>2985.96</v>
      </c>
      <c r="AA11" s="1">
        <v>2922.95</v>
      </c>
      <c r="AB11" s="1">
        <v>3089.86</v>
      </c>
      <c r="AC11" s="1">
        <v>2879.21</v>
      </c>
      <c r="AD11" s="1">
        <v>2870.8</v>
      </c>
      <c r="AE11" s="1">
        <v>2757.18</v>
      </c>
      <c r="AF11" s="1">
        <v>2675.03</v>
      </c>
      <c r="AG11" s="1">
        <v>2641.68</v>
      </c>
      <c r="AH11" s="1">
        <v>2660.74</v>
      </c>
      <c r="AI11" s="1">
        <v>2590.71</v>
      </c>
      <c r="AJ11" s="1">
        <v>2587.42</v>
      </c>
      <c r="AK11" s="1">
        <v>2608.67</v>
      </c>
      <c r="AL11" s="1">
        <v>2599.5300000000002</v>
      </c>
      <c r="AM11" s="1">
        <v>2654.11</v>
      </c>
      <c r="AN11" s="1">
        <v>2661.3</v>
      </c>
      <c r="AO11" s="1">
        <v>2666.49</v>
      </c>
      <c r="AP11" s="66">
        <v>2618.69</v>
      </c>
      <c r="AQ11" s="67">
        <v>2622.02</v>
      </c>
      <c r="AR11" s="67">
        <v>2587.83</v>
      </c>
      <c r="AS11" s="67">
        <v>2541.2399999999998</v>
      </c>
      <c r="AT11" s="67">
        <v>2569.09</v>
      </c>
      <c r="AU11" s="67">
        <v>2557.92</v>
      </c>
      <c r="AV11" s="13">
        <f t="shared" si="1"/>
        <v>-4.3478430105601878E-3</v>
      </c>
      <c r="AW11" s="13">
        <f t="shared" si="2"/>
        <v>-2.4446800558348109E-2</v>
      </c>
    </row>
    <row r="12" spans="1:49" s="5" customFormat="1" ht="13.5" customHeight="1" x14ac:dyDescent="0.2">
      <c r="A12" s="10" t="s">
        <v>11</v>
      </c>
      <c r="B12" s="26" t="s">
        <v>76</v>
      </c>
      <c r="C12" s="1">
        <v>1207.51</v>
      </c>
      <c r="D12" s="1">
        <v>1173.75</v>
      </c>
      <c r="E12" s="1">
        <v>1165.06</v>
      </c>
      <c r="F12" s="1">
        <v>1191.0899999999999</v>
      </c>
      <c r="G12" s="1">
        <v>1252.92</v>
      </c>
      <c r="H12" s="1">
        <v>1231.45</v>
      </c>
      <c r="I12" s="1">
        <v>1261.29</v>
      </c>
      <c r="J12" s="1">
        <v>1276.24</v>
      </c>
      <c r="K12" s="1">
        <v>1237.3699999999999</v>
      </c>
      <c r="L12" s="1">
        <v>1244.1500000000001</v>
      </c>
      <c r="M12" s="1">
        <v>1237.8599999999999</v>
      </c>
      <c r="N12" s="1">
        <v>1204.99</v>
      </c>
      <c r="O12" s="1">
        <v>1218.28</v>
      </c>
      <c r="P12" s="1">
        <v>1214.49</v>
      </c>
      <c r="Q12" s="1">
        <v>1224.93</v>
      </c>
      <c r="R12" s="1">
        <v>1231.2</v>
      </c>
      <c r="S12" s="1">
        <v>1220.5</v>
      </c>
      <c r="T12" s="1">
        <v>1228.99</v>
      </c>
      <c r="U12" s="1">
        <v>1207.32</v>
      </c>
      <c r="V12" s="1">
        <v>1238.1500000000001</v>
      </c>
      <c r="W12" s="1">
        <v>1213.9100000000001</v>
      </c>
      <c r="X12" s="1">
        <v>1203.56</v>
      </c>
      <c r="Y12" s="1">
        <v>1221.95</v>
      </c>
      <c r="Z12" s="1">
        <v>1219.51</v>
      </c>
      <c r="AA12" s="1">
        <v>1223.5999999999999</v>
      </c>
      <c r="AB12" s="1">
        <v>1244.72</v>
      </c>
      <c r="AC12" s="1">
        <v>1198.96</v>
      </c>
      <c r="AD12" s="1">
        <v>1178.29</v>
      </c>
      <c r="AE12" s="1">
        <v>1189.8499999999999</v>
      </c>
      <c r="AF12" s="1">
        <v>1153.8399999999999</v>
      </c>
      <c r="AG12" s="1">
        <v>1169.92</v>
      </c>
      <c r="AH12" s="1">
        <v>1158.2</v>
      </c>
      <c r="AI12" s="1">
        <v>1218.57</v>
      </c>
      <c r="AJ12" s="1">
        <v>1230.18</v>
      </c>
      <c r="AK12" s="1">
        <v>1241.6600000000001</v>
      </c>
      <c r="AL12" s="1">
        <v>1266.1400000000001</v>
      </c>
      <c r="AM12" s="1">
        <v>1231.3399999999999</v>
      </c>
      <c r="AN12" s="1">
        <v>1276.81</v>
      </c>
      <c r="AO12" s="1">
        <v>1259.78</v>
      </c>
      <c r="AP12" s="66">
        <v>1274.22</v>
      </c>
      <c r="AQ12" s="67">
        <v>1269.21</v>
      </c>
      <c r="AR12" s="67">
        <v>1259.44</v>
      </c>
      <c r="AS12" s="67">
        <v>1253.5</v>
      </c>
      <c r="AT12" s="67">
        <v>1238.47</v>
      </c>
      <c r="AU12" s="67">
        <v>1241.3499999999999</v>
      </c>
      <c r="AV12" s="13">
        <f t="shared" si="1"/>
        <v>2.3254499503418589E-3</v>
      </c>
      <c r="AW12" s="13">
        <f t="shared" si="2"/>
        <v>-2.1950662222957686E-2</v>
      </c>
    </row>
    <row r="13" spans="1:49" s="5" customFormat="1" ht="13.5" customHeight="1" x14ac:dyDescent="0.2">
      <c r="A13" s="10" t="s">
        <v>12</v>
      </c>
      <c r="B13" s="26" t="s">
        <v>77</v>
      </c>
      <c r="C13" s="1">
        <v>361.4</v>
      </c>
      <c r="D13" s="1">
        <v>359.47</v>
      </c>
      <c r="E13" s="1">
        <v>361.47</v>
      </c>
      <c r="F13" s="1">
        <v>357.29</v>
      </c>
      <c r="G13" s="1">
        <v>358.36</v>
      </c>
      <c r="H13" s="1">
        <v>362.97</v>
      </c>
      <c r="I13" s="1">
        <v>358.41</v>
      </c>
      <c r="J13" s="1">
        <v>356.23</v>
      </c>
      <c r="K13" s="1">
        <v>355.76</v>
      </c>
      <c r="L13" s="1">
        <v>353.6</v>
      </c>
      <c r="M13" s="1">
        <v>352.83</v>
      </c>
      <c r="N13" s="1">
        <v>351.03</v>
      </c>
      <c r="O13" s="1">
        <v>354.6</v>
      </c>
      <c r="P13" s="1">
        <v>344.98</v>
      </c>
      <c r="Q13" s="1">
        <v>339.43</v>
      </c>
      <c r="R13" s="1">
        <v>339.07</v>
      </c>
      <c r="S13" s="1">
        <v>332.99</v>
      </c>
      <c r="T13" s="1">
        <v>328.68</v>
      </c>
      <c r="U13" s="1">
        <v>330.88</v>
      </c>
      <c r="V13" s="1">
        <v>331.31</v>
      </c>
      <c r="W13" s="1">
        <v>328.49</v>
      </c>
      <c r="X13" s="1">
        <v>332.28</v>
      </c>
      <c r="Y13" s="1">
        <v>338.24</v>
      </c>
      <c r="Z13" s="1">
        <v>345.93</v>
      </c>
      <c r="AA13" s="1">
        <v>353.05</v>
      </c>
      <c r="AB13" s="1">
        <v>352.73</v>
      </c>
      <c r="AC13" s="1">
        <v>349.52</v>
      </c>
      <c r="AD13" s="1">
        <v>353.17</v>
      </c>
      <c r="AE13" s="1">
        <v>353.04</v>
      </c>
      <c r="AF13" s="1">
        <v>367.48</v>
      </c>
      <c r="AG13" s="1">
        <v>353.41</v>
      </c>
      <c r="AH13" s="1">
        <v>347.46</v>
      </c>
      <c r="AI13" s="1">
        <v>342.39</v>
      </c>
      <c r="AJ13" s="1">
        <v>344.09</v>
      </c>
      <c r="AK13" s="1">
        <v>356.8</v>
      </c>
      <c r="AL13" s="1">
        <v>356.75</v>
      </c>
      <c r="AM13" s="1">
        <v>363.03</v>
      </c>
      <c r="AN13" s="1">
        <v>373.56</v>
      </c>
      <c r="AO13" s="1">
        <v>382.3</v>
      </c>
      <c r="AP13" s="66">
        <v>352.45</v>
      </c>
      <c r="AQ13" s="67">
        <v>347.58</v>
      </c>
      <c r="AR13" s="67">
        <v>327.64999999999998</v>
      </c>
      <c r="AS13" s="67">
        <v>316.22000000000003</v>
      </c>
      <c r="AT13" s="67">
        <v>318.02</v>
      </c>
      <c r="AU13" s="67">
        <v>318.89</v>
      </c>
      <c r="AV13" s="13">
        <f t="shared" si="1"/>
        <v>2.7356770014464642E-3</v>
      </c>
      <c r="AW13" s="13">
        <f t="shared" si="2"/>
        <v>-8.2542148570113355E-2</v>
      </c>
    </row>
    <row r="14" spans="1:49" s="5" customFormat="1" ht="13.5" customHeight="1" x14ac:dyDescent="0.2">
      <c r="A14" s="10" t="s">
        <v>13</v>
      </c>
      <c r="B14" s="26" t="s">
        <v>78</v>
      </c>
      <c r="C14" s="1">
        <v>1039.5</v>
      </c>
      <c r="D14" s="1">
        <v>1023.31</v>
      </c>
      <c r="E14" s="1">
        <v>1056.8699999999999</v>
      </c>
      <c r="F14" s="1">
        <v>1060.92</v>
      </c>
      <c r="G14" s="1">
        <v>1062.67</v>
      </c>
      <c r="H14" s="1">
        <v>1067.99</v>
      </c>
      <c r="I14" s="1">
        <v>1063.74</v>
      </c>
      <c r="J14" s="1">
        <v>1060.56</v>
      </c>
      <c r="K14" s="1">
        <v>1070.31</v>
      </c>
      <c r="L14" s="1">
        <v>1077.58</v>
      </c>
      <c r="M14" s="1">
        <v>1082.92</v>
      </c>
      <c r="N14" s="1">
        <v>1086.49</v>
      </c>
      <c r="O14" s="1">
        <v>1093.5899999999999</v>
      </c>
      <c r="P14" s="1">
        <v>1104.4100000000001</v>
      </c>
      <c r="Q14" s="1">
        <v>1097.23</v>
      </c>
      <c r="R14" s="1">
        <v>1095.8800000000001</v>
      </c>
      <c r="S14" s="1">
        <v>1074.27</v>
      </c>
      <c r="T14" s="1">
        <v>1059.8</v>
      </c>
      <c r="U14" s="1">
        <v>1091.6400000000001</v>
      </c>
      <c r="V14" s="1">
        <v>1093.3699999999999</v>
      </c>
      <c r="W14" s="1">
        <v>1099.48</v>
      </c>
      <c r="X14" s="1">
        <v>1103.06</v>
      </c>
      <c r="Y14" s="1">
        <v>1111.92</v>
      </c>
      <c r="Z14" s="1">
        <v>1111.26</v>
      </c>
      <c r="AA14" s="1">
        <v>1107.6099999999999</v>
      </c>
      <c r="AB14" s="1">
        <v>1105.8499999999999</v>
      </c>
      <c r="AC14" s="1">
        <v>1105.77</v>
      </c>
      <c r="AD14" s="1">
        <v>1090.98</v>
      </c>
      <c r="AE14" s="1">
        <v>1102.48</v>
      </c>
      <c r="AF14" s="1">
        <v>1111.1400000000001</v>
      </c>
      <c r="AG14" s="1">
        <v>1108.25</v>
      </c>
      <c r="AH14" s="1">
        <v>1237.47</v>
      </c>
      <c r="AI14" s="1">
        <v>1225.06</v>
      </c>
      <c r="AJ14" s="1">
        <v>1285.03</v>
      </c>
      <c r="AK14" s="1">
        <v>1276.3499999999999</v>
      </c>
      <c r="AL14" s="1">
        <v>1281.46</v>
      </c>
      <c r="AM14" s="1">
        <v>1267.0999999999999</v>
      </c>
      <c r="AN14" s="1">
        <v>1269.6199999999999</v>
      </c>
      <c r="AO14" s="1">
        <v>1277.05</v>
      </c>
      <c r="AP14" s="66">
        <v>1256.1600000000001</v>
      </c>
      <c r="AQ14" s="67">
        <v>1255.81</v>
      </c>
      <c r="AR14" s="67">
        <v>1223.25</v>
      </c>
      <c r="AS14" s="67">
        <v>1223.1300000000001</v>
      </c>
      <c r="AT14" s="67">
        <v>1223.6199999999999</v>
      </c>
      <c r="AU14" s="67">
        <v>1209.17</v>
      </c>
      <c r="AV14" s="13">
        <f t="shared" si="1"/>
        <v>-1.1809221817230693E-2</v>
      </c>
      <c r="AW14" s="13">
        <f t="shared" si="2"/>
        <v>-3.71393761795175E-2</v>
      </c>
    </row>
    <row r="15" spans="1:49" s="5" customFormat="1" ht="13.5" customHeight="1" x14ac:dyDescent="0.2">
      <c r="A15" s="10" t="s">
        <v>14</v>
      </c>
      <c r="B15" s="26" t="s">
        <v>79</v>
      </c>
      <c r="C15" s="1">
        <v>328.44</v>
      </c>
      <c r="D15" s="1">
        <v>308.01</v>
      </c>
      <c r="E15" s="1">
        <v>319.47000000000003</v>
      </c>
      <c r="F15" s="1">
        <v>331.08</v>
      </c>
      <c r="G15" s="1">
        <v>335.57</v>
      </c>
      <c r="H15" s="1">
        <v>297.31</v>
      </c>
      <c r="I15" s="1">
        <v>295.22000000000003</v>
      </c>
      <c r="J15" s="1">
        <v>298.42</v>
      </c>
      <c r="K15" s="1">
        <v>308.56</v>
      </c>
      <c r="L15" s="1">
        <v>311.12</v>
      </c>
      <c r="M15" s="1">
        <v>311.69</v>
      </c>
      <c r="N15" s="1">
        <v>319.56</v>
      </c>
      <c r="O15" s="1">
        <v>317.3</v>
      </c>
      <c r="P15" s="1">
        <v>322.11</v>
      </c>
      <c r="Q15" s="1">
        <v>303.95999999999998</v>
      </c>
      <c r="R15" s="1">
        <v>292.08</v>
      </c>
      <c r="S15" s="1">
        <v>290.66000000000003</v>
      </c>
      <c r="T15" s="1">
        <v>295.93</v>
      </c>
      <c r="U15" s="1">
        <v>315.60000000000002</v>
      </c>
      <c r="V15" s="1">
        <v>310.94</v>
      </c>
      <c r="W15" s="1">
        <v>324.52</v>
      </c>
      <c r="X15" s="1">
        <v>326.17</v>
      </c>
      <c r="Y15" s="1">
        <v>336.89</v>
      </c>
      <c r="Z15" s="1">
        <v>366.06</v>
      </c>
      <c r="AA15" s="1">
        <v>365.86</v>
      </c>
      <c r="AB15" s="1">
        <v>394.53</v>
      </c>
      <c r="AC15" s="1">
        <v>382.06</v>
      </c>
      <c r="AD15" s="1">
        <v>341.06</v>
      </c>
      <c r="AE15" s="1">
        <v>333.29</v>
      </c>
      <c r="AF15" s="1">
        <v>338.99</v>
      </c>
      <c r="AG15" s="1">
        <v>363.77</v>
      </c>
      <c r="AH15" s="1">
        <v>375.04</v>
      </c>
      <c r="AI15" s="1">
        <v>373.79</v>
      </c>
      <c r="AJ15" s="1">
        <v>367.25</v>
      </c>
      <c r="AK15" s="1">
        <v>342.15</v>
      </c>
      <c r="AL15" s="1">
        <v>339.46</v>
      </c>
      <c r="AM15" s="1">
        <v>324.93</v>
      </c>
      <c r="AN15" s="1">
        <v>321.63</v>
      </c>
      <c r="AO15" s="1">
        <v>327.39999999999998</v>
      </c>
      <c r="AP15" s="66">
        <v>334.12</v>
      </c>
      <c r="AQ15" s="67">
        <v>325.12</v>
      </c>
      <c r="AR15" s="67">
        <v>317.2</v>
      </c>
      <c r="AS15" s="67">
        <v>299.49</v>
      </c>
      <c r="AT15" s="67">
        <v>289.08</v>
      </c>
      <c r="AU15" s="67">
        <v>287.74</v>
      </c>
      <c r="AV15" s="13">
        <f t="shared" si="1"/>
        <v>-4.6353950463538639E-3</v>
      </c>
      <c r="AW15" s="13">
        <f t="shared" si="2"/>
        <v>-0.11497293307086613</v>
      </c>
    </row>
    <row r="16" spans="1:49" s="5" customFormat="1" ht="13.5" customHeight="1" x14ac:dyDescent="0.2">
      <c r="A16" s="10" t="s">
        <v>15</v>
      </c>
      <c r="B16" s="26" t="s">
        <v>80</v>
      </c>
      <c r="C16" s="1">
        <v>2020.3</v>
      </c>
      <c r="D16" s="1">
        <v>2016.68</v>
      </c>
      <c r="E16" s="1">
        <v>2058.5100000000002</v>
      </c>
      <c r="F16" s="1">
        <v>2021.98</v>
      </c>
      <c r="G16" s="1">
        <v>2103.46</v>
      </c>
      <c r="H16" s="1">
        <v>2153.9</v>
      </c>
      <c r="I16" s="1">
        <v>2039.83</v>
      </c>
      <c r="J16" s="1">
        <v>2118.85</v>
      </c>
      <c r="K16" s="1">
        <v>2094.44</v>
      </c>
      <c r="L16" s="1">
        <v>2134.54</v>
      </c>
      <c r="M16" s="1">
        <v>2211.88</v>
      </c>
      <c r="N16" s="1">
        <v>2273.4299999999998</v>
      </c>
      <c r="O16" s="1">
        <v>2352.16</v>
      </c>
      <c r="P16" s="1">
        <v>2399</v>
      </c>
      <c r="Q16" s="1">
        <v>2414.9699999999998</v>
      </c>
      <c r="R16" s="1">
        <v>2429.83</v>
      </c>
      <c r="S16" s="1">
        <v>2360.4299999999998</v>
      </c>
      <c r="T16" s="1">
        <v>2346.4699999999998</v>
      </c>
      <c r="U16" s="1">
        <v>2351.5100000000002</v>
      </c>
      <c r="V16" s="1">
        <v>2456.04</v>
      </c>
      <c r="W16" s="1">
        <v>2418.64</v>
      </c>
      <c r="X16" s="1">
        <v>2440.59</v>
      </c>
      <c r="Y16" s="1">
        <v>2550.85</v>
      </c>
      <c r="Z16" s="1">
        <v>2501.4</v>
      </c>
      <c r="AA16" s="1">
        <v>2504.33</v>
      </c>
      <c r="AB16" s="1">
        <v>2581.41</v>
      </c>
      <c r="AC16" s="1">
        <v>2642.71</v>
      </c>
      <c r="AD16" s="1">
        <v>2733.65</v>
      </c>
      <c r="AE16" s="1">
        <v>2766.12</v>
      </c>
      <c r="AF16" s="1">
        <v>2773.22</v>
      </c>
      <c r="AG16" s="1">
        <v>2720.9</v>
      </c>
      <c r="AH16" s="1">
        <v>2627.92</v>
      </c>
      <c r="AI16" s="1">
        <v>2662.53</v>
      </c>
      <c r="AJ16" s="1">
        <v>2592.06</v>
      </c>
      <c r="AK16" s="1">
        <v>2481.54</v>
      </c>
      <c r="AL16" s="1">
        <v>2463.75</v>
      </c>
      <c r="AM16" s="1">
        <v>2386.35</v>
      </c>
      <c r="AN16" s="1">
        <v>2299.12</v>
      </c>
      <c r="AO16" s="1">
        <v>2335.2600000000002</v>
      </c>
      <c r="AP16" s="66">
        <v>2393.12</v>
      </c>
      <c r="AQ16" s="67">
        <v>2335.9</v>
      </c>
      <c r="AR16" s="67">
        <v>2434.3200000000002</v>
      </c>
      <c r="AS16" s="67">
        <v>2418.65</v>
      </c>
      <c r="AT16" s="67">
        <v>2382.7800000000002</v>
      </c>
      <c r="AU16" s="67">
        <v>2386.58</v>
      </c>
      <c r="AV16" s="13">
        <f t="shared" si="1"/>
        <v>1.5947758500573811E-3</v>
      </c>
      <c r="AW16" s="13">
        <f t="shared" si="2"/>
        <v>2.1696134252322374E-2</v>
      </c>
    </row>
    <row r="17" spans="1:49" s="5" customFormat="1" ht="13.5" customHeight="1" x14ac:dyDescent="0.2">
      <c r="A17" s="10" t="s">
        <v>16</v>
      </c>
      <c r="B17" s="26" t="s">
        <v>81</v>
      </c>
      <c r="C17" s="1">
        <v>1170.47</v>
      </c>
      <c r="D17" s="1">
        <v>1117.5999999999999</v>
      </c>
      <c r="E17" s="1">
        <v>1029.6400000000001</v>
      </c>
      <c r="F17" s="1">
        <v>1069.55</v>
      </c>
      <c r="G17" s="1">
        <v>1128.5899999999999</v>
      </c>
      <c r="H17" s="1">
        <v>1166.1300000000001</v>
      </c>
      <c r="I17" s="1">
        <v>1174.52</v>
      </c>
      <c r="J17" s="1">
        <v>1221.6099999999999</v>
      </c>
      <c r="K17" s="1">
        <v>1273.81</v>
      </c>
      <c r="L17" s="1">
        <v>1316.66</v>
      </c>
      <c r="M17" s="1">
        <v>1390.81</v>
      </c>
      <c r="N17" s="1">
        <v>1326.73</v>
      </c>
      <c r="O17" s="1">
        <v>1246.3399999999999</v>
      </c>
      <c r="P17" s="1">
        <v>1223.3699999999999</v>
      </c>
      <c r="Q17" s="1">
        <v>1281.06</v>
      </c>
      <c r="R17" s="1">
        <v>1219.3</v>
      </c>
      <c r="S17" s="1">
        <v>1236.54</v>
      </c>
      <c r="T17" s="1">
        <v>1109.47</v>
      </c>
      <c r="U17" s="1">
        <v>1134.25</v>
      </c>
      <c r="V17" s="1">
        <v>1204.94</v>
      </c>
      <c r="W17" s="1">
        <v>1150.18</v>
      </c>
      <c r="X17" s="1">
        <v>1262.6500000000001</v>
      </c>
      <c r="Y17" s="1">
        <v>1230.51</v>
      </c>
      <c r="Z17" s="1">
        <v>1393.75</v>
      </c>
      <c r="AA17" s="1">
        <v>1342.64</v>
      </c>
      <c r="AB17" s="1">
        <v>1450.57</v>
      </c>
      <c r="AC17" s="1">
        <v>1302.24</v>
      </c>
      <c r="AD17" s="1">
        <v>1174.92</v>
      </c>
      <c r="AE17" s="1">
        <v>1063.33</v>
      </c>
      <c r="AF17" s="1">
        <v>920.45</v>
      </c>
      <c r="AG17" s="1">
        <v>868.88</v>
      </c>
      <c r="AH17" s="1">
        <v>788.46</v>
      </c>
      <c r="AI17" s="1">
        <v>896.13</v>
      </c>
      <c r="AJ17" s="1">
        <v>940.82</v>
      </c>
      <c r="AK17" s="1">
        <v>1035.9100000000001</v>
      </c>
      <c r="AL17" s="1">
        <v>1063.8599999999999</v>
      </c>
      <c r="AM17" s="1">
        <v>1268.21</v>
      </c>
      <c r="AN17" s="1">
        <v>1265.06</v>
      </c>
      <c r="AO17" s="1">
        <v>1285.99</v>
      </c>
      <c r="AP17" s="66">
        <v>1271.77</v>
      </c>
      <c r="AQ17" s="67">
        <v>1108.73</v>
      </c>
      <c r="AR17" s="67">
        <v>1074.97</v>
      </c>
      <c r="AS17" s="67">
        <v>1055.0899999999999</v>
      </c>
      <c r="AT17" s="67">
        <v>1041.48</v>
      </c>
      <c r="AU17" s="67">
        <v>1047.3499999999999</v>
      </c>
      <c r="AV17" s="13">
        <f t="shared" si="1"/>
        <v>5.6362100088334782E-3</v>
      </c>
      <c r="AW17" s="13">
        <f t="shared" si="2"/>
        <v>-5.5360637846906015E-2</v>
      </c>
    </row>
    <row r="18" spans="1:49" s="5" customFormat="1" ht="13.5" customHeight="1" x14ac:dyDescent="0.2">
      <c r="A18" s="15" t="s">
        <v>17</v>
      </c>
      <c r="B18" s="27" t="s">
        <v>82</v>
      </c>
      <c r="C18" s="1">
        <v>1416.1</v>
      </c>
      <c r="D18" s="1">
        <v>1354.9</v>
      </c>
      <c r="E18" s="1">
        <v>1346.85</v>
      </c>
      <c r="F18" s="1">
        <v>1355.63</v>
      </c>
      <c r="G18" s="1">
        <v>1426.64</v>
      </c>
      <c r="H18" s="1">
        <v>1401.63</v>
      </c>
      <c r="I18" s="1">
        <v>1424.09</v>
      </c>
      <c r="J18" s="1">
        <v>1438.68</v>
      </c>
      <c r="K18" s="1">
        <v>1408.4</v>
      </c>
      <c r="L18" s="1">
        <v>1405.77</v>
      </c>
      <c r="M18" s="1">
        <v>1390.68</v>
      </c>
      <c r="N18" s="1">
        <v>1355.18</v>
      </c>
      <c r="O18" s="1">
        <v>1370.33</v>
      </c>
      <c r="P18" s="1">
        <v>1343.53</v>
      </c>
      <c r="Q18" s="1">
        <v>1341.48</v>
      </c>
      <c r="R18" s="1">
        <v>1335.66</v>
      </c>
      <c r="S18" s="1">
        <v>1302.76</v>
      </c>
      <c r="T18" s="1">
        <v>1308.92</v>
      </c>
      <c r="U18" s="1">
        <v>1296.6500000000001</v>
      </c>
      <c r="V18" s="1">
        <v>1329.87</v>
      </c>
      <c r="W18" s="1">
        <v>1314.23</v>
      </c>
      <c r="X18" s="1">
        <v>1281.0999999999999</v>
      </c>
      <c r="Y18" s="1">
        <v>1295.52</v>
      </c>
      <c r="Z18" s="1">
        <v>1291.18</v>
      </c>
      <c r="AA18" s="1">
        <v>1283.17</v>
      </c>
      <c r="AB18" s="1">
        <v>1313.22</v>
      </c>
      <c r="AC18" s="1">
        <v>1285.1400000000001</v>
      </c>
      <c r="AD18" s="1">
        <v>1264.74</v>
      </c>
      <c r="AE18" s="1">
        <v>1308.6600000000001</v>
      </c>
      <c r="AF18" s="1">
        <v>1347.46</v>
      </c>
      <c r="AG18" s="1">
        <v>1371.17</v>
      </c>
      <c r="AH18" s="1">
        <v>1398.06</v>
      </c>
      <c r="AI18" s="1">
        <v>1385.47</v>
      </c>
      <c r="AJ18" s="1">
        <v>1399.92</v>
      </c>
      <c r="AK18" s="1">
        <v>1328.35</v>
      </c>
      <c r="AL18" s="1">
        <v>1350.32</v>
      </c>
      <c r="AM18" s="1">
        <v>1361.74</v>
      </c>
      <c r="AN18" s="1">
        <v>1355.56</v>
      </c>
      <c r="AO18" s="1">
        <v>1358.29</v>
      </c>
      <c r="AP18" s="61">
        <v>1323.59</v>
      </c>
      <c r="AQ18" s="68">
        <v>1340.4</v>
      </c>
      <c r="AR18" s="68">
        <v>1324.98</v>
      </c>
      <c r="AS18" s="68">
        <v>1315.57</v>
      </c>
      <c r="AT18" s="68">
        <v>1321.32</v>
      </c>
      <c r="AU18" s="68">
        <v>1307.3599999999999</v>
      </c>
      <c r="AV18" s="28">
        <f t="shared" si="1"/>
        <v>-1.0565192383374229E-2</v>
      </c>
      <c r="AW18" s="13">
        <f t="shared" si="2"/>
        <v>-2.4649358400477609E-2</v>
      </c>
    </row>
    <row r="19" spans="1:49" ht="13.5" customHeight="1" x14ac:dyDescent="0.2">
      <c r="B19" s="29" t="s">
        <v>83</v>
      </c>
      <c r="C19" s="30">
        <f>C2+C8+C9+C10</f>
        <v>35161.33</v>
      </c>
      <c r="D19" s="30">
        <f t="shared" ref="D19:AU19" si="4">D2+D8+D9+D10</f>
        <v>34879.69</v>
      </c>
      <c r="E19" s="30">
        <f t="shared" si="4"/>
        <v>34556.400000000001</v>
      </c>
      <c r="F19" s="30">
        <f t="shared" si="4"/>
        <v>34461.050000000003</v>
      </c>
      <c r="G19" s="30">
        <f t="shared" si="4"/>
        <v>34700.789999999994</v>
      </c>
      <c r="H19" s="30">
        <f t="shared" si="4"/>
        <v>34761.06</v>
      </c>
      <c r="I19" s="30">
        <f t="shared" si="4"/>
        <v>34562.51</v>
      </c>
      <c r="J19" s="30">
        <f t="shared" si="4"/>
        <v>34394.1</v>
      </c>
      <c r="K19" s="30">
        <f t="shared" si="4"/>
        <v>34325</v>
      </c>
      <c r="L19" s="30">
        <f t="shared" si="4"/>
        <v>34191.47</v>
      </c>
      <c r="M19" s="30">
        <f t="shared" si="4"/>
        <v>34180.730000000003</v>
      </c>
      <c r="N19" s="30">
        <f t="shared" si="4"/>
        <v>34112.03</v>
      </c>
      <c r="O19" s="30">
        <f t="shared" si="4"/>
        <v>34051.81</v>
      </c>
      <c r="P19" s="30">
        <f t="shared" si="4"/>
        <v>33799.020000000004</v>
      </c>
      <c r="Q19" s="30">
        <f t="shared" si="4"/>
        <v>33776.33</v>
      </c>
      <c r="R19" s="30">
        <f t="shared" si="4"/>
        <v>33729.910000000003</v>
      </c>
      <c r="S19" s="30">
        <f t="shared" si="4"/>
        <v>33224.129999999997</v>
      </c>
      <c r="T19" s="30">
        <f t="shared" si="4"/>
        <v>33080.240000000005</v>
      </c>
      <c r="U19" s="30">
        <f t="shared" si="4"/>
        <v>33016.44</v>
      </c>
      <c r="V19" s="30">
        <f t="shared" si="4"/>
        <v>33138.83</v>
      </c>
      <c r="W19" s="30">
        <f t="shared" si="4"/>
        <v>32807.35</v>
      </c>
      <c r="X19" s="30">
        <f t="shared" si="4"/>
        <v>32809.050000000003</v>
      </c>
      <c r="Y19" s="30">
        <f t="shared" si="4"/>
        <v>32829.129999999997</v>
      </c>
      <c r="Z19" s="30">
        <f t="shared" si="4"/>
        <v>33036.770000000004</v>
      </c>
      <c r="AA19" s="30">
        <f t="shared" si="4"/>
        <v>32898.959999999999</v>
      </c>
      <c r="AB19" s="30">
        <f t="shared" si="4"/>
        <v>33317.599999999999</v>
      </c>
      <c r="AC19" s="30">
        <f t="shared" si="4"/>
        <v>32932.300000000003</v>
      </c>
      <c r="AD19" s="30">
        <f t="shared" si="4"/>
        <v>32710.639999999999</v>
      </c>
      <c r="AE19" s="30">
        <f t="shared" si="4"/>
        <v>32406.329999999994</v>
      </c>
      <c r="AF19" s="30">
        <f t="shared" si="4"/>
        <v>31870.61</v>
      </c>
      <c r="AG19" s="30">
        <f t="shared" si="4"/>
        <v>31621.439999999999</v>
      </c>
      <c r="AH19" s="30">
        <f t="shared" si="4"/>
        <v>30933.120000000003</v>
      </c>
      <c r="AI19" s="30">
        <f t="shared" si="4"/>
        <v>31002.09</v>
      </c>
      <c r="AJ19" s="30">
        <f t="shared" si="4"/>
        <v>30990.87</v>
      </c>
      <c r="AK19" s="30">
        <f t="shared" si="4"/>
        <v>31015.089999999997</v>
      </c>
      <c r="AL19" s="30">
        <f t="shared" si="4"/>
        <v>31134.84</v>
      </c>
      <c r="AM19" s="30">
        <f t="shared" si="4"/>
        <v>31367.71</v>
      </c>
      <c r="AN19" s="30">
        <f t="shared" si="4"/>
        <v>31274.359999999997</v>
      </c>
      <c r="AO19" s="30">
        <f t="shared" si="4"/>
        <v>31161.299999999996</v>
      </c>
      <c r="AP19" s="30">
        <f t="shared" si="4"/>
        <v>31092.61</v>
      </c>
      <c r="AQ19" s="30">
        <f t="shared" si="4"/>
        <v>30798.99</v>
      </c>
      <c r="AR19" s="30">
        <f t="shared" si="4"/>
        <v>30626.159999999996</v>
      </c>
      <c r="AS19" s="30">
        <f t="shared" si="4"/>
        <v>30412.050000000003</v>
      </c>
      <c r="AT19" s="30">
        <f t="shared" si="4"/>
        <v>30265.71</v>
      </c>
      <c r="AU19" s="30">
        <f t="shared" si="4"/>
        <v>30105.65</v>
      </c>
      <c r="AV19" s="20">
        <f t="shared" si="1"/>
        <v>-5.2884931495080631E-3</v>
      </c>
      <c r="AW19" s="20">
        <f t="shared" si="2"/>
        <v>-2.2511777171913758E-2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U27" sqref="AU27"/>
    </sheetView>
  </sheetViews>
  <sheetFormatPr baseColWidth="10" defaultRowHeight="12.75" x14ac:dyDescent="0.2"/>
  <cols>
    <col min="2" max="2" width="30.85546875" customWidth="1"/>
  </cols>
  <sheetData>
    <row r="1" spans="1:49" s="5" customFormat="1" ht="13.5" customHeight="1" x14ac:dyDescent="0.2">
      <c r="A1" s="17" t="s">
        <v>18</v>
      </c>
      <c r="B1" s="17"/>
      <c r="C1" s="33" t="s">
        <v>19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24</v>
      </c>
      <c r="I1" s="33" t="s">
        <v>25</v>
      </c>
      <c r="J1" s="33" t="s">
        <v>26</v>
      </c>
      <c r="K1" s="33" t="s">
        <v>27</v>
      </c>
      <c r="L1" s="33" t="s">
        <v>28</v>
      </c>
      <c r="M1" s="33" t="s">
        <v>29</v>
      </c>
      <c r="N1" s="33" t="s">
        <v>30</v>
      </c>
      <c r="O1" s="33" t="s">
        <v>31</v>
      </c>
      <c r="P1" s="33" t="s">
        <v>32</v>
      </c>
      <c r="Q1" s="33" t="s">
        <v>33</v>
      </c>
      <c r="R1" s="33" t="s">
        <v>34</v>
      </c>
      <c r="S1" s="33" t="s">
        <v>35</v>
      </c>
      <c r="T1" s="33" t="s">
        <v>36</v>
      </c>
      <c r="U1" s="33" t="s">
        <v>37</v>
      </c>
      <c r="V1" s="33" t="s">
        <v>38</v>
      </c>
      <c r="W1" s="33" t="s">
        <v>39</v>
      </c>
      <c r="X1" s="33" t="s">
        <v>40</v>
      </c>
      <c r="Y1" s="33" t="s">
        <v>41</v>
      </c>
      <c r="Z1" s="33" t="s">
        <v>42</v>
      </c>
      <c r="AA1" s="33" t="s">
        <v>43</v>
      </c>
      <c r="AB1" s="33" t="s">
        <v>44</v>
      </c>
      <c r="AC1" s="33" t="s">
        <v>45</v>
      </c>
      <c r="AD1" s="33" t="s">
        <v>46</v>
      </c>
      <c r="AE1" s="33" t="s">
        <v>47</v>
      </c>
      <c r="AF1" s="33" t="s">
        <v>48</v>
      </c>
      <c r="AG1" s="33" t="s">
        <v>49</v>
      </c>
      <c r="AH1" s="33" t="s">
        <v>50</v>
      </c>
      <c r="AI1" s="33" t="s">
        <v>51</v>
      </c>
      <c r="AJ1" s="33" t="s">
        <v>52</v>
      </c>
      <c r="AK1" s="33" t="s">
        <v>53</v>
      </c>
      <c r="AL1" s="33" t="s">
        <v>54</v>
      </c>
      <c r="AM1" s="33" t="s">
        <v>55</v>
      </c>
      <c r="AN1" s="33" t="s">
        <v>56</v>
      </c>
      <c r="AO1" s="33" t="s">
        <v>57</v>
      </c>
      <c r="AP1" s="33" t="s">
        <v>58</v>
      </c>
      <c r="AQ1" s="33" t="s">
        <v>59</v>
      </c>
      <c r="AR1" s="33" t="s">
        <v>60</v>
      </c>
      <c r="AS1" s="33" t="s">
        <v>61</v>
      </c>
      <c r="AT1" s="33" t="s">
        <v>62</v>
      </c>
      <c r="AU1" s="33" t="s">
        <v>63</v>
      </c>
      <c r="AV1" s="34" t="s">
        <v>64</v>
      </c>
      <c r="AW1" s="34" t="s">
        <v>65</v>
      </c>
    </row>
    <row r="2" spans="1:49" s="5" customFormat="1" ht="13.5" customHeight="1" x14ac:dyDescent="0.2">
      <c r="A2" s="6"/>
      <c r="B2" s="7" t="s">
        <v>66</v>
      </c>
      <c r="C2" s="8">
        <f>SUM(C3:C7)</f>
        <v>79338.09</v>
      </c>
      <c r="D2" s="8">
        <f t="shared" ref="D2:AU2" si="0">SUM(D3:D7)</f>
        <v>78965.53</v>
      </c>
      <c r="E2" s="8">
        <f t="shared" si="0"/>
        <v>78498.17</v>
      </c>
      <c r="F2" s="8">
        <f t="shared" si="0"/>
        <v>77967.81</v>
      </c>
      <c r="G2" s="8">
        <f t="shared" si="0"/>
        <v>77223.070000000007</v>
      </c>
      <c r="H2" s="8">
        <f t="shared" si="0"/>
        <v>77315.150000000009</v>
      </c>
      <c r="I2" s="8">
        <f t="shared" si="0"/>
        <v>76784.459999999992</v>
      </c>
      <c r="J2" s="8">
        <f t="shared" si="0"/>
        <v>76487.040000000008</v>
      </c>
      <c r="K2" s="8">
        <f t="shared" si="0"/>
        <v>76377.8</v>
      </c>
      <c r="L2" s="8">
        <f t="shared" si="0"/>
        <v>75499.42</v>
      </c>
      <c r="M2" s="8">
        <f t="shared" si="0"/>
        <v>75136.490000000005</v>
      </c>
      <c r="N2" s="8">
        <f t="shared" si="0"/>
        <v>74522.91</v>
      </c>
      <c r="O2" s="8">
        <f t="shared" si="0"/>
        <v>73613.19</v>
      </c>
      <c r="P2" s="8">
        <f t="shared" si="0"/>
        <v>72800.76999999999</v>
      </c>
      <c r="Q2" s="8">
        <f t="shared" si="0"/>
        <v>72172.459999999992</v>
      </c>
      <c r="R2" s="8">
        <f t="shared" si="0"/>
        <v>71484.87</v>
      </c>
      <c r="S2" s="8">
        <f t="shared" si="0"/>
        <v>70834.64</v>
      </c>
      <c r="T2" s="8">
        <f t="shared" si="0"/>
        <v>70337.100000000006</v>
      </c>
      <c r="U2" s="8">
        <f t="shared" si="0"/>
        <v>69676.640000000014</v>
      </c>
      <c r="V2" s="8">
        <f t="shared" si="0"/>
        <v>69263.53</v>
      </c>
      <c r="W2" s="8">
        <f t="shared" si="0"/>
        <v>68280.799999999988</v>
      </c>
      <c r="X2" s="8">
        <f t="shared" si="0"/>
        <v>67837.42</v>
      </c>
      <c r="Y2" s="8">
        <f t="shared" si="0"/>
        <v>67351.06</v>
      </c>
      <c r="Z2" s="8">
        <f t="shared" si="0"/>
        <v>67178.58</v>
      </c>
      <c r="AA2" s="8">
        <f t="shared" si="0"/>
        <v>67003.95</v>
      </c>
      <c r="AB2" s="8">
        <f t="shared" si="0"/>
        <v>66671.070000000007</v>
      </c>
      <c r="AC2" s="8">
        <f t="shared" si="0"/>
        <v>66925.850000000006</v>
      </c>
      <c r="AD2" s="8">
        <f t="shared" si="0"/>
        <v>65724.42</v>
      </c>
      <c r="AE2" s="8">
        <f t="shared" si="0"/>
        <v>65631.61</v>
      </c>
      <c r="AF2" s="8">
        <f t="shared" si="0"/>
        <v>64323.41</v>
      </c>
      <c r="AG2" s="8">
        <f t="shared" si="0"/>
        <v>63160.289999999994</v>
      </c>
      <c r="AH2" s="8">
        <f t="shared" si="0"/>
        <v>61782.569999999992</v>
      </c>
      <c r="AI2" s="8">
        <f t="shared" si="0"/>
        <v>60784.380000000005</v>
      </c>
      <c r="AJ2" s="8">
        <f t="shared" si="0"/>
        <v>59869.36</v>
      </c>
      <c r="AK2" s="8">
        <f t="shared" si="0"/>
        <v>59184.06</v>
      </c>
      <c r="AL2" s="8">
        <f t="shared" si="0"/>
        <v>58459.08</v>
      </c>
      <c r="AM2" s="8">
        <f t="shared" si="0"/>
        <v>58495.459999999992</v>
      </c>
      <c r="AN2" s="8">
        <f t="shared" si="0"/>
        <v>58100.93</v>
      </c>
      <c r="AO2" s="8">
        <f t="shared" si="0"/>
        <v>58540.459999999992</v>
      </c>
      <c r="AP2" s="8">
        <f t="shared" si="0"/>
        <v>58480.899999999994</v>
      </c>
      <c r="AQ2" s="8">
        <f t="shared" si="0"/>
        <v>58127.619999999995</v>
      </c>
      <c r="AR2" s="8">
        <f t="shared" si="0"/>
        <v>58228.160000000003</v>
      </c>
      <c r="AS2" s="8">
        <f t="shared" si="0"/>
        <v>58048.729999999996</v>
      </c>
      <c r="AT2" s="8">
        <f t="shared" si="0"/>
        <v>57651.61</v>
      </c>
      <c r="AU2" s="8">
        <f t="shared" si="0"/>
        <v>57418.05</v>
      </c>
      <c r="AV2" s="9">
        <f>(AU2-AT2)/AT2</f>
        <v>-4.0512311798403837E-3</v>
      </c>
      <c r="AW2" s="9">
        <f>(AU2-AQ2)/AQ2</f>
        <v>-1.2207105675408567E-2</v>
      </c>
    </row>
    <row r="3" spans="1:49" s="5" customFormat="1" ht="13.5" customHeight="1" x14ac:dyDescent="0.2">
      <c r="A3" s="10" t="s">
        <v>0</v>
      </c>
      <c r="B3" s="11" t="s">
        <v>67</v>
      </c>
      <c r="C3" s="12">
        <v>7816.3</v>
      </c>
      <c r="D3" s="12">
        <v>7940.22</v>
      </c>
      <c r="E3" s="12">
        <v>7936.32</v>
      </c>
      <c r="F3" s="12">
        <v>7852.54</v>
      </c>
      <c r="G3" s="12">
        <v>7784.45</v>
      </c>
      <c r="H3" s="12">
        <v>7792.84</v>
      </c>
      <c r="I3" s="12">
        <v>7795.63</v>
      </c>
      <c r="J3" s="12">
        <v>7829.86</v>
      </c>
      <c r="K3" s="12">
        <v>7933.65</v>
      </c>
      <c r="L3" s="12">
        <v>7986.22</v>
      </c>
      <c r="M3" s="12">
        <v>7838.05</v>
      </c>
      <c r="N3" s="12">
        <v>7761.05</v>
      </c>
      <c r="O3" s="12">
        <v>7675.56</v>
      </c>
      <c r="P3" s="12">
        <v>7577.11</v>
      </c>
      <c r="Q3" s="12">
        <v>7618.6</v>
      </c>
      <c r="R3" s="12">
        <v>7707.34</v>
      </c>
      <c r="S3" s="12">
        <v>7657.26</v>
      </c>
      <c r="T3" s="12">
        <v>7610.39</v>
      </c>
      <c r="U3" s="12">
        <v>7523.1</v>
      </c>
      <c r="V3" s="12">
        <v>7421.37</v>
      </c>
      <c r="W3" s="12">
        <v>7085.12</v>
      </c>
      <c r="X3" s="12">
        <v>7152.62</v>
      </c>
      <c r="Y3" s="12">
        <v>7147.02</v>
      </c>
      <c r="Z3" s="12">
        <v>7094.67</v>
      </c>
      <c r="AA3" s="12">
        <v>7137.76</v>
      </c>
      <c r="AB3" s="12">
        <v>7155.23</v>
      </c>
      <c r="AC3" s="12">
        <v>7065.74</v>
      </c>
      <c r="AD3" s="12">
        <v>7036.49</v>
      </c>
      <c r="AE3" s="12">
        <v>7026.12</v>
      </c>
      <c r="AF3" s="12">
        <v>6795.66</v>
      </c>
      <c r="AG3" s="12">
        <v>6947.83</v>
      </c>
      <c r="AH3" s="12">
        <v>7003.11</v>
      </c>
      <c r="AI3" s="12">
        <v>7040.95</v>
      </c>
      <c r="AJ3" s="12">
        <v>6960.91</v>
      </c>
      <c r="AK3" s="12">
        <v>6854.1</v>
      </c>
      <c r="AL3" s="12">
        <v>6777.78</v>
      </c>
      <c r="AM3" s="12">
        <v>6748.89</v>
      </c>
      <c r="AN3" s="12">
        <v>6768.11</v>
      </c>
      <c r="AO3" s="12">
        <v>6739.04</v>
      </c>
      <c r="AP3" s="12">
        <v>6668.33</v>
      </c>
      <c r="AQ3" s="12">
        <v>6553.36</v>
      </c>
      <c r="AR3" s="12">
        <v>6517.27</v>
      </c>
      <c r="AS3" s="12">
        <v>6494.91</v>
      </c>
      <c r="AT3" s="12">
        <v>6439.48</v>
      </c>
      <c r="AU3" s="12">
        <v>6429.98</v>
      </c>
      <c r="AV3" s="13">
        <f t="shared" ref="AV3:AV19" si="1">(AU3-AT3)/AT3</f>
        <v>-1.4752744010385933E-3</v>
      </c>
      <c r="AW3" s="13">
        <f t="shared" ref="AW3:AW19" si="2">(AU3-AQ3)/AQ3</f>
        <v>-1.8826983410037006E-2</v>
      </c>
    </row>
    <row r="4" spans="1:49" s="5" customFormat="1" ht="13.5" customHeight="1" x14ac:dyDescent="0.2">
      <c r="A4" s="10" t="s">
        <v>2</v>
      </c>
      <c r="B4" s="14" t="s">
        <v>68</v>
      </c>
      <c r="C4" s="12">
        <v>8894.58</v>
      </c>
      <c r="D4" s="12">
        <v>8831.7099999999991</v>
      </c>
      <c r="E4" s="12">
        <v>8788.86</v>
      </c>
      <c r="F4" s="12">
        <v>8665.8700000000008</v>
      </c>
      <c r="G4" s="12">
        <v>8575.0400000000009</v>
      </c>
      <c r="H4" s="12">
        <v>8566.25</v>
      </c>
      <c r="I4" s="12">
        <v>8286.35</v>
      </c>
      <c r="J4" s="12">
        <v>8175.96</v>
      </c>
      <c r="K4" s="12">
        <v>8111.03</v>
      </c>
      <c r="L4" s="12">
        <v>8007.06</v>
      </c>
      <c r="M4" s="12">
        <v>7941.15</v>
      </c>
      <c r="N4" s="12">
        <v>7947.42</v>
      </c>
      <c r="O4" s="12">
        <v>7946.6</v>
      </c>
      <c r="P4" s="12">
        <v>7950.86</v>
      </c>
      <c r="Q4" s="12">
        <v>7948.76</v>
      </c>
      <c r="R4" s="12">
        <v>7941.38</v>
      </c>
      <c r="S4" s="12">
        <v>7924.6</v>
      </c>
      <c r="T4" s="12">
        <v>7842.3</v>
      </c>
      <c r="U4" s="12">
        <v>7822.98</v>
      </c>
      <c r="V4" s="12">
        <v>7750.06</v>
      </c>
      <c r="W4" s="12">
        <v>7681.02</v>
      </c>
      <c r="X4" s="12">
        <v>7676.89</v>
      </c>
      <c r="Y4" s="12">
        <v>7609.39</v>
      </c>
      <c r="Z4" s="12">
        <v>7670.68</v>
      </c>
      <c r="AA4" s="12">
        <v>7579.47</v>
      </c>
      <c r="AB4" s="12">
        <v>7462.86</v>
      </c>
      <c r="AC4" s="12">
        <v>7964.66</v>
      </c>
      <c r="AD4" s="12">
        <v>7364.61</v>
      </c>
      <c r="AE4" s="12">
        <v>7879.39</v>
      </c>
      <c r="AF4" s="12">
        <v>7804.96</v>
      </c>
      <c r="AG4" s="12">
        <v>7714.45</v>
      </c>
      <c r="AH4" s="12">
        <v>7600.67</v>
      </c>
      <c r="AI4" s="12">
        <v>7569.14</v>
      </c>
      <c r="AJ4" s="12">
        <v>7502.61</v>
      </c>
      <c r="AK4" s="12">
        <v>7501.16</v>
      </c>
      <c r="AL4" s="12">
        <v>7390.32</v>
      </c>
      <c r="AM4" s="12">
        <v>7362.79</v>
      </c>
      <c r="AN4" s="12">
        <v>7330.9</v>
      </c>
      <c r="AO4" s="12">
        <v>7387.24</v>
      </c>
      <c r="AP4" s="12">
        <v>7458.53</v>
      </c>
      <c r="AQ4" s="12">
        <v>7518</v>
      </c>
      <c r="AR4" s="12">
        <v>7551.04</v>
      </c>
      <c r="AS4" s="12">
        <v>7555.46</v>
      </c>
      <c r="AT4" s="12">
        <v>7547.44</v>
      </c>
      <c r="AU4" s="12">
        <v>7569.6</v>
      </c>
      <c r="AV4" s="13">
        <f t="shared" si="1"/>
        <v>2.9360948878031181E-3</v>
      </c>
      <c r="AW4" s="13">
        <f t="shared" si="2"/>
        <v>6.863527533918644E-3</v>
      </c>
    </row>
    <row r="5" spans="1:49" s="5" customFormat="1" ht="13.5" customHeight="1" x14ac:dyDescent="0.2">
      <c r="A5" s="10" t="s">
        <v>3</v>
      </c>
      <c r="B5" s="11" t="s">
        <v>69</v>
      </c>
      <c r="C5" s="12">
        <v>9167</v>
      </c>
      <c r="D5" s="12">
        <v>9058.0499999999993</v>
      </c>
      <c r="E5" s="12">
        <v>8921.9699999999993</v>
      </c>
      <c r="F5" s="12">
        <v>8839.08</v>
      </c>
      <c r="G5" s="12">
        <v>8758.99</v>
      </c>
      <c r="H5" s="12">
        <v>8669.7900000000009</v>
      </c>
      <c r="I5" s="12">
        <v>8584.7000000000007</v>
      </c>
      <c r="J5" s="12">
        <v>8510.11</v>
      </c>
      <c r="K5" s="12">
        <v>8430.5400000000009</v>
      </c>
      <c r="L5" s="12">
        <v>8268.68</v>
      </c>
      <c r="M5" s="12">
        <v>8205.82</v>
      </c>
      <c r="N5" s="12">
        <v>8064.74</v>
      </c>
      <c r="O5" s="12">
        <v>7985.41</v>
      </c>
      <c r="P5" s="12">
        <v>8193.31</v>
      </c>
      <c r="Q5" s="12">
        <v>8404.9599999999991</v>
      </c>
      <c r="R5" s="12">
        <v>8612.01</v>
      </c>
      <c r="S5" s="12">
        <v>8834.19</v>
      </c>
      <c r="T5" s="12">
        <v>8584.01</v>
      </c>
      <c r="U5" s="12">
        <v>8352.57</v>
      </c>
      <c r="V5" s="12">
        <v>8140.44</v>
      </c>
      <c r="W5" s="12">
        <v>7864.79</v>
      </c>
      <c r="X5" s="12">
        <v>7808.12</v>
      </c>
      <c r="Y5" s="12">
        <v>7710.03</v>
      </c>
      <c r="Z5" s="12">
        <v>7758.66</v>
      </c>
      <c r="AA5" s="12">
        <v>7776.06</v>
      </c>
      <c r="AB5" s="12">
        <v>7813.29</v>
      </c>
      <c r="AC5" s="12">
        <v>7911.52</v>
      </c>
      <c r="AD5" s="12">
        <v>7886.39</v>
      </c>
      <c r="AE5" s="12">
        <v>7889.27</v>
      </c>
      <c r="AF5" s="12">
        <v>7816.24</v>
      </c>
      <c r="AG5" s="12">
        <v>7620.38</v>
      </c>
      <c r="AH5" s="12">
        <v>7446.84</v>
      </c>
      <c r="AI5" s="12">
        <v>7305.83</v>
      </c>
      <c r="AJ5" s="12">
        <v>7202.54</v>
      </c>
      <c r="AK5" s="12">
        <v>7260.38</v>
      </c>
      <c r="AL5" s="12">
        <v>6909.86</v>
      </c>
      <c r="AM5" s="12">
        <v>7083.21</v>
      </c>
      <c r="AN5" s="12">
        <v>6876.13</v>
      </c>
      <c r="AO5" s="12">
        <v>6803.85</v>
      </c>
      <c r="AP5" s="12">
        <v>6847.69</v>
      </c>
      <c r="AQ5" s="12">
        <v>6913.84</v>
      </c>
      <c r="AR5" s="12">
        <v>6973.6</v>
      </c>
      <c r="AS5" s="12">
        <v>7060.73</v>
      </c>
      <c r="AT5" s="12">
        <v>7093.68</v>
      </c>
      <c r="AU5" s="12">
        <v>7097.99</v>
      </c>
      <c r="AV5" s="13">
        <f t="shared" si="1"/>
        <v>6.0758308804449745E-4</v>
      </c>
      <c r="AW5" s="13">
        <f t="shared" si="2"/>
        <v>2.6634981428554846E-2</v>
      </c>
    </row>
    <row r="6" spans="1:49" s="5" customFormat="1" ht="13.5" customHeight="1" x14ac:dyDescent="0.2">
      <c r="A6" s="10" t="s">
        <v>4</v>
      </c>
      <c r="B6" s="11" t="s">
        <v>70</v>
      </c>
      <c r="C6" s="12">
        <v>11684.19</v>
      </c>
      <c r="D6" s="12">
        <v>11636.03</v>
      </c>
      <c r="E6" s="12">
        <v>11583.18</v>
      </c>
      <c r="F6" s="12">
        <v>11583.05</v>
      </c>
      <c r="G6" s="12">
        <v>11740.54</v>
      </c>
      <c r="H6" s="12">
        <v>12030.61</v>
      </c>
      <c r="I6" s="12">
        <v>12138.08</v>
      </c>
      <c r="J6" s="12">
        <v>12447.97</v>
      </c>
      <c r="K6" s="12">
        <v>12611.6</v>
      </c>
      <c r="L6" s="12">
        <v>12589.43</v>
      </c>
      <c r="M6" s="12">
        <v>13111.36</v>
      </c>
      <c r="N6" s="12">
        <v>13213.35</v>
      </c>
      <c r="O6" s="12">
        <v>13020.76</v>
      </c>
      <c r="P6" s="12">
        <v>12625.09</v>
      </c>
      <c r="Q6" s="12">
        <v>12208.63</v>
      </c>
      <c r="R6" s="12">
        <v>11655.3</v>
      </c>
      <c r="S6" s="12">
        <v>11179.85</v>
      </c>
      <c r="T6" s="12">
        <v>11230.95</v>
      </c>
      <c r="U6" s="12">
        <v>11176.19</v>
      </c>
      <c r="V6" s="12">
        <v>11257.56</v>
      </c>
      <c r="W6" s="12">
        <v>11364.31</v>
      </c>
      <c r="X6" s="12">
        <v>11323.97</v>
      </c>
      <c r="Y6" s="12">
        <v>11296.83</v>
      </c>
      <c r="Z6" s="12">
        <v>11285.01</v>
      </c>
      <c r="AA6" s="12">
        <v>11237.74</v>
      </c>
      <c r="AB6" s="12">
        <v>11042.8</v>
      </c>
      <c r="AC6" s="12">
        <v>11049.46</v>
      </c>
      <c r="AD6" s="12">
        <v>10797.44</v>
      </c>
      <c r="AE6" s="12">
        <v>10715.1</v>
      </c>
      <c r="AF6" s="12">
        <v>10601.6</v>
      </c>
      <c r="AG6" s="12">
        <v>10364.69</v>
      </c>
      <c r="AH6" s="12">
        <v>10149.469999999999</v>
      </c>
      <c r="AI6" s="12">
        <v>9930.51</v>
      </c>
      <c r="AJ6" s="12">
        <v>9780.9599999999991</v>
      </c>
      <c r="AK6" s="12">
        <v>9640.0400000000009</v>
      </c>
      <c r="AL6" s="12">
        <v>9617.1200000000008</v>
      </c>
      <c r="AM6" s="12">
        <v>9585.31</v>
      </c>
      <c r="AN6" s="12">
        <v>9679.3700000000008</v>
      </c>
      <c r="AO6" s="12">
        <v>9703.41</v>
      </c>
      <c r="AP6" s="12">
        <v>9770.07</v>
      </c>
      <c r="AQ6" s="12">
        <v>9821.5499999999993</v>
      </c>
      <c r="AR6" s="12">
        <v>9832.5</v>
      </c>
      <c r="AS6" s="12">
        <v>9818.36</v>
      </c>
      <c r="AT6" s="12">
        <v>9732.49</v>
      </c>
      <c r="AU6" s="12">
        <v>9775.35</v>
      </c>
      <c r="AV6" s="13">
        <f t="shared" si="1"/>
        <v>4.403806220196536E-3</v>
      </c>
      <c r="AW6" s="13">
        <f t="shared" si="2"/>
        <v>-4.7039418421734765E-3</v>
      </c>
    </row>
    <row r="7" spans="1:49" s="5" customFormat="1" ht="13.5" customHeight="1" x14ac:dyDescent="0.2">
      <c r="A7" s="15" t="s">
        <v>5</v>
      </c>
      <c r="B7" s="27" t="s">
        <v>71</v>
      </c>
      <c r="C7" s="35">
        <v>41776.019999999997</v>
      </c>
      <c r="D7" s="35">
        <v>41499.519999999997</v>
      </c>
      <c r="E7" s="35">
        <v>41267.839999999997</v>
      </c>
      <c r="F7" s="35">
        <v>41027.269999999997</v>
      </c>
      <c r="G7" s="35">
        <v>40364.050000000003</v>
      </c>
      <c r="H7" s="35">
        <v>40255.660000000003</v>
      </c>
      <c r="I7" s="35">
        <v>39979.699999999997</v>
      </c>
      <c r="J7" s="35">
        <v>39523.14</v>
      </c>
      <c r="K7" s="35">
        <v>39290.980000000003</v>
      </c>
      <c r="L7" s="35">
        <v>38648.03</v>
      </c>
      <c r="M7" s="35">
        <v>38040.11</v>
      </c>
      <c r="N7" s="35">
        <v>37536.35</v>
      </c>
      <c r="O7" s="35">
        <v>36984.86</v>
      </c>
      <c r="P7" s="35">
        <v>36454.400000000001</v>
      </c>
      <c r="Q7" s="35">
        <v>35991.51</v>
      </c>
      <c r="R7" s="35">
        <v>35568.839999999997</v>
      </c>
      <c r="S7" s="35">
        <v>35238.74</v>
      </c>
      <c r="T7" s="35">
        <v>35069.449999999997</v>
      </c>
      <c r="U7" s="35">
        <v>34801.800000000003</v>
      </c>
      <c r="V7" s="35">
        <v>34694.1</v>
      </c>
      <c r="W7" s="35">
        <v>34285.56</v>
      </c>
      <c r="X7" s="35">
        <v>33875.82</v>
      </c>
      <c r="Y7" s="35">
        <v>33587.79</v>
      </c>
      <c r="Z7" s="35">
        <v>33369.56</v>
      </c>
      <c r="AA7" s="35">
        <v>33272.92</v>
      </c>
      <c r="AB7" s="35">
        <v>33196.89</v>
      </c>
      <c r="AC7" s="35">
        <v>32934.47</v>
      </c>
      <c r="AD7" s="35">
        <v>32639.49</v>
      </c>
      <c r="AE7" s="35">
        <v>32121.73</v>
      </c>
      <c r="AF7" s="35">
        <v>31304.95</v>
      </c>
      <c r="AG7" s="35">
        <v>30512.94</v>
      </c>
      <c r="AH7" s="35">
        <v>29582.48</v>
      </c>
      <c r="AI7" s="35">
        <v>28937.95</v>
      </c>
      <c r="AJ7" s="35">
        <v>28422.34</v>
      </c>
      <c r="AK7" s="35">
        <v>27928.38</v>
      </c>
      <c r="AL7" s="35">
        <v>27764</v>
      </c>
      <c r="AM7" s="35">
        <v>27715.26</v>
      </c>
      <c r="AN7" s="35">
        <v>27446.42</v>
      </c>
      <c r="AO7" s="35">
        <v>27906.92</v>
      </c>
      <c r="AP7" s="35">
        <v>27736.28</v>
      </c>
      <c r="AQ7" s="35">
        <v>27320.87</v>
      </c>
      <c r="AR7" s="35">
        <v>27353.75</v>
      </c>
      <c r="AS7" s="35">
        <v>27119.27</v>
      </c>
      <c r="AT7" s="35">
        <v>26838.52</v>
      </c>
      <c r="AU7" s="12">
        <v>26545.13</v>
      </c>
      <c r="AV7" s="28">
        <f t="shared" si="1"/>
        <v>-1.0931675815208864E-2</v>
      </c>
      <c r="AW7" s="13">
        <f t="shared" si="2"/>
        <v>-2.8393678532198936E-2</v>
      </c>
    </row>
    <row r="8" spans="1:49" s="5" customFormat="1" ht="13.5" customHeight="1" x14ac:dyDescent="0.2">
      <c r="A8" s="17" t="s">
        <v>6</v>
      </c>
      <c r="B8" s="18" t="s">
        <v>72</v>
      </c>
      <c r="C8" s="19">
        <v>22285.07</v>
      </c>
      <c r="D8" s="19">
        <v>22256.71</v>
      </c>
      <c r="E8" s="19">
        <v>22162.93</v>
      </c>
      <c r="F8" s="19">
        <v>22123.21</v>
      </c>
      <c r="G8" s="19">
        <v>21895.59</v>
      </c>
      <c r="H8" s="19">
        <v>21980.35</v>
      </c>
      <c r="I8" s="19">
        <v>21432.07</v>
      </c>
      <c r="J8" s="19">
        <v>21343.03</v>
      </c>
      <c r="K8" s="19">
        <v>21331.11</v>
      </c>
      <c r="L8" s="19">
        <v>21257.1</v>
      </c>
      <c r="M8" s="19">
        <v>21144.65</v>
      </c>
      <c r="N8" s="19">
        <v>21108.98</v>
      </c>
      <c r="O8" s="19">
        <v>21150.97</v>
      </c>
      <c r="P8" s="19">
        <v>21251.82</v>
      </c>
      <c r="Q8" s="19">
        <v>21422.22</v>
      </c>
      <c r="R8" s="19">
        <v>21477.200000000001</v>
      </c>
      <c r="S8" s="19">
        <v>21816.240000000002</v>
      </c>
      <c r="T8" s="19">
        <v>21918.04</v>
      </c>
      <c r="U8" s="19">
        <v>22232.49</v>
      </c>
      <c r="V8" s="19">
        <v>22421.18</v>
      </c>
      <c r="W8" s="19">
        <v>22523.25</v>
      </c>
      <c r="X8" s="19">
        <v>22713.86</v>
      </c>
      <c r="Y8" s="19">
        <v>22777.82</v>
      </c>
      <c r="Z8" s="19">
        <v>23051.42</v>
      </c>
      <c r="AA8" s="19">
        <v>23228.95</v>
      </c>
      <c r="AB8" s="19">
        <v>23370.79</v>
      </c>
      <c r="AC8" s="19">
        <v>23640.67</v>
      </c>
      <c r="AD8" s="19">
        <v>23522.31</v>
      </c>
      <c r="AE8" s="19">
        <v>23081.91</v>
      </c>
      <c r="AF8" s="19">
        <v>22618.45</v>
      </c>
      <c r="AG8" s="19">
        <v>22239.46</v>
      </c>
      <c r="AH8" s="19">
        <v>21952.07</v>
      </c>
      <c r="AI8" s="19">
        <v>21990.32</v>
      </c>
      <c r="AJ8" s="19">
        <v>21666.39</v>
      </c>
      <c r="AK8" s="19">
        <v>21264.38</v>
      </c>
      <c r="AL8" s="19">
        <v>21247.16</v>
      </c>
      <c r="AM8" s="19">
        <v>21263.52</v>
      </c>
      <c r="AN8" s="19">
        <v>21304.76</v>
      </c>
      <c r="AO8" s="19">
        <v>21308.85</v>
      </c>
      <c r="AP8" s="19">
        <v>21259</v>
      </c>
      <c r="AQ8" s="19">
        <v>21170.42</v>
      </c>
      <c r="AR8" s="19">
        <v>21148.81</v>
      </c>
      <c r="AS8" s="19">
        <v>21136.44</v>
      </c>
      <c r="AT8" s="19">
        <v>20926.05</v>
      </c>
      <c r="AU8" s="19">
        <v>20676.47</v>
      </c>
      <c r="AV8" s="20">
        <f t="shared" si="1"/>
        <v>-1.1926761142212607E-2</v>
      </c>
      <c r="AW8" s="20">
        <f t="shared" si="2"/>
        <v>-2.3332083161316457E-2</v>
      </c>
    </row>
    <row r="9" spans="1:49" s="5" customFormat="1" ht="13.5" customHeight="1" x14ac:dyDescent="0.2">
      <c r="A9" s="17" t="s">
        <v>8</v>
      </c>
      <c r="B9" s="18" t="s">
        <v>73</v>
      </c>
      <c r="C9" s="19">
        <v>46719.1</v>
      </c>
      <c r="D9" s="19">
        <v>46630.05</v>
      </c>
      <c r="E9" s="19">
        <v>46558.76</v>
      </c>
      <c r="F9" s="19">
        <v>46662.96</v>
      </c>
      <c r="G9" s="19">
        <v>46491.38</v>
      </c>
      <c r="H9" s="19">
        <v>46403.32</v>
      </c>
      <c r="I9" s="19">
        <v>46413.08</v>
      </c>
      <c r="J9" s="19">
        <v>46361.34</v>
      </c>
      <c r="K9" s="19">
        <v>46330.5</v>
      </c>
      <c r="L9" s="19">
        <v>46260.99</v>
      </c>
      <c r="M9" s="19">
        <v>46079.21</v>
      </c>
      <c r="N9" s="19">
        <v>45587.46</v>
      </c>
      <c r="O9" s="19">
        <v>45412.04</v>
      </c>
      <c r="P9" s="19">
        <v>45264.34</v>
      </c>
      <c r="Q9" s="19">
        <v>45230.14</v>
      </c>
      <c r="R9" s="19">
        <v>45176.77</v>
      </c>
      <c r="S9" s="19">
        <v>45082.73</v>
      </c>
      <c r="T9" s="19">
        <v>45098.17</v>
      </c>
      <c r="U9" s="19">
        <v>45162.06</v>
      </c>
      <c r="V9" s="19">
        <v>45489.7</v>
      </c>
      <c r="W9" s="19">
        <v>45428.160000000003</v>
      </c>
      <c r="X9" s="19">
        <v>45649.62</v>
      </c>
      <c r="Y9" s="19">
        <v>45967.74</v>
      </c>
      <c r="Z9" s="19">
        <v>46642.559999999998</v>
      </c>
      <c r="AA9" s="19">
        <v>46499.47</v>
      </c>
      <c r="AB9" s="19">
        <v>46589.29</v>
      </c>
      <c r="AC9" s="19">
        <v>46505.120000000003</v>
      </c>
      <c r="AD9" s="19">
        <v>46538.61</v>
      </c>
      <c r="AE9" s="19">
        <v>46373.9</v>
      </c>
      <c r="AF9" s="19">
        <v>46202.37</v>
      </c>
      <c r="AG9" s="19">
        <v>45659.41</v>
      </c>
      <c r="AH9" s="19">
        <v>45370.239999999998</v>
      </c>
      <c r="AI9" s="19">
        <v>45569.32</v>
      </c>
      <c r="AJ9" s="19">
        <v>45152.33</v>
      </c>
      <c r="AK9" s="19">
        <v>45194.73</v>
      </c>
      <c r="AL9" s="19">
        <v>45095.35</v>
      </c>
      <c r="AM9" s="19">
        <v>45266.53</v>
      </c>
      <c r="AN9" s="19">
        <v>45252</v>
      </c>
      <c r="AO9" s="19">
        <v>45227.3</v>
      </c>
      <c r="AP9" s="19">
        <v>45101.25</v>
      </c>
      <c r="AQ9" s="19">
        <v>45216.19</v>
      </c>
      <c r="AR9" s="19">
        <v>45114.19</v>
      </c>
      <c r="AS9" s="19">
        <v>45075.86</v>
      </c>
      <c r="AT9" s="19">
        <v>44978.58</v>
      </c>
      <c r="AU9" s="21">
        <v>44372.91</v>
      </c>
      <c r="AV9" s="20">
        <f t="shared" si="1"/>
        <v>-1.3465743027014154E-2</v>
      </c>
      <c r="AW9" s="22">
        <f t="shared" si="2"/>
        <v>-1.8649957017608045E-2</v>
      </c>
    </row>
    <row r="10" spans="1:49" s="5" customFormat="1" ht="13.5" customHeight="1" x14ac:dyDescent="0.2">
      <c r="A10" s="23"/>
      <c r="B10" s="24" t="s">
        <v>74</v>
      </c>
      <c r="C10" s="25">
        <f>SUM(C11:C18)</f>
        <v>86388.57</v>
      </c>
      <c r="D10" s="25">
        <f t="shared" ref="D10:AU10" si="3">SUM(D11:D18)</f>
        <v>86171.400000000009</v>
      </c>
      <c r="E10" s="25">
        <f t="shared" si="3"/>
        <v>86356.12</v>
      </c>
      <c r="F10" s="25">
        <f t="shared" si="3"/>
        <v>86081.700000000012</v>
      </c>
      <c r="G10" s="25">
        <f t="shared" si="3"/>
        <v>86571.67</v>
      </c>
      <c r="H10" s="25">
        <f t="shared" si="3"/>
        <v>85799.37</v>
      </c>
      <c r="I10" s="25">
        <f t="shared" si="3"/>
        <v>85918.690000000017</v>
      </c>
      <c r="J10" s="25">
        <f t="shared" si="3"/>
        <v>85906.849999999991</v>
      </c>
      <c r="K10" s="25">
        <f t="shared" si="3"/>
        <v>86376.6</v>
      </c>
      <c r="L10" s="25">
        <f t="shared" si="3"/>
        <v>86005.13</v>
      </c>
      <c r="M10" s="25">
        <f t="shared" si="3"/>
        <v>86009.06</v>
      </c>
      <c r="N10" s="25">
        <f t="shared" si="3"/>
        <v>86420.69</v>
      </c>
      <c r="O10" s="25">
        <f t="shared" si="3"/>
        <v>87324.27</v>
      </c>
      <c r="P10" s="25">
        <f t="shared" si="3"/>
        <v>88012.24</v>
      </c>
      <c r="Q10" s="25">
        <f t="shared" si="3"/>
        <v>87905.15</v>
      </c>
      <c r="R10" s="25">
        <f t="shared" si="3"/>
        <v>87725.56</v>
      </c>
      <c r="S10" s="25">
        <f t="shared" si="3"/>
        <v>88031.62</v>
      </c>
      <c r="T10" s="25">
        <f t="shared" si="3"/>
        <v>88505.1</v>
      </c>
      <c r="U10" s="25">
        <f t="shared" si="3"/>
        <v>90519.91</v>
      </c>
      <c r="V10" s="25">
        <f t="shared" si="3"/>
        <v>90840.42</v>
      </c>
      <c r="W10" s="25">
        <f t="shared" si="3"/>
        <v>90346.63</v>
      </c>
      <c r="X10" s="25">
        <f t="shared" si="3"/>
        <v>91546.42</v>
      </c>
      <c r="Y10" s="25">
        <f t="shared" si="3"/>
        <v>91976.82</v>
      </c>
      <c r="Z10" s="25">
        <f t="shared" si="3"/>
        <v>92202.65</v>
      </c>
      <c r="AA10" s="25">
        <f t="shared" si="3"/>
        <v>92491.959999999992</v>
      </c>
      <c r="AB10" s="25">
        <f t="shared" si="3"/>
        <v>93335.889999999985</v>
      </c>
      <c r="AC10" s="25">
        <f t="shared" si="3"/>
        <v>93261.180000000008</v>
      </c>
      <c r="AD10" s="25">
        <f t="shared" si="3"/>
        <v>91898.04</v>
      </c>
      <c r="AE10" s="25">
        <f t="shared" si="3"/>
        <v>89845.57</v>
      </c>
      <c r="AF10" s="25">
        <f t="shared" si="3"/>
        <v>87357.23000000001</v>
      </c>
      <c r="AG10" s="25">
        <f t="shared" si="3"/>
        <v>86269.520000000019</v>
      </c>
      <c r="AH10" s="25">
        <f t="shared" si="3"/>
        <v>86675.450000000012</v>
      </c>
      <c r="AI10" s="25">
        <f t="shared" si="3"/>
        <v>88145.53</v>
      </c>
      <c r="AJ10" s="25">
        <f t="shared" si="3"/>
        <v>88932.510000000009</v>
      </c>
      <c r="AK10" s="25">
        <f t="shared" si="3"/>
        <v>89591.290000000008</v>
      </c>
      <c r="AL10" s="25">
        <f t="shared" si="3"/>
        <v>90702.239999999991</v>
      </c>
      <c r="AM10" s="25">
        <f t="shared" si="3"/>
        <v>91311.979999999981</v>
      </c>
      <c r="AN10" s="25">
        <f t="shared" si="3"/>
        <v>91564.98</v>
      </c>
      <c r="AO10" s="25">
        <f t="shared" si="3"/>
        <v>93244.54</v>
      </c>
      <c r="AP10" s="25">
        <f t="shared" si="3"/>
        <v>92813.55</v>
      </c>
      <c r="AQ10" s="25">
        <f t="shared" si="3"/>
        <v>92810.01999999999</v>
      </c>
      <c r="AR10" s="25">
        <f t="shared" si="3"/>
        <v>93391.32</v>
      </c>
      <c r="AS10" s="25">
        <f t="shared" si="3"/>
        <v>91683.03</v>
      </c>
      <c r="AT10" s="25">
        <f t="shared" si="3"/>
        <v>90678.54</v>
      </c>
      <c r="AU10" s="25">
        <f t="shared" si="3"/>
        <v>89949.66</v>
      </c>
      <c r="AV10" s="9">
        <f t="shared" si="1"/>
        <v>-8.0380650151622435E-3</v>
      </c>
      <c r="AW10" s="9">
        <f t="shared" si="2"/>
        <v>-3.0819517116793923E-2</v>
      </c>
    </row>
    <row r="11" spans="1:49" s="5" customFormat="1" ht="13.5" customHeight="1" x14ac:dyDescent="0.2">
      <c r="A11" s="10" t="s">
        <v>10</v>
      </c>
      <c r="B11" s="26" t="s">
        <v>75</v>
      </c>
      <c r="C11" s="1">
        <v>20190.45</v>
      </c>
      <c r="D11" s="1">
        <v>20166.79</v>
      </c>
      <c r="E11" s="1">
        <v>20102.75</v>
      </c>
      <c r="F11" s="1">
        <v>20009.93</v>
      </c>
      <c r="G11" s="1">
        <v>19982.22</v>
      </c>
      <c r="H11" s="1">
        <v>20076.29</v>
      </c>
      <c r="I11" s="1">
        <v>19957.16</v>
      </c>
      <c r="J11" s="1">
        <v>19883.37</v>
      </c>
      <c r="K11" s="1">
        <v>19942.349999999999</v>
      </c>
      <c r="L11" s="1">
        <v>19529.79</v>
      </c>
      <c r="M11" s="1">
        <v>19491.650000000001</v>
      </c>
      <c r="N11" s="1">
        <v>19510.77</v>
      </c>
      <c r="O11" s="1">
        <v>19446.12</v>
      </c>
      <c r="P11" s="1">
        <v>19300.02</v>
      </c>
      <c r="Q11" s="1">
        <v>19052.39</v>
      </c>
      <c r="R11" s="1">
        <v>18777.39</v>
      </c>
      <c r="S11" s="1">
        <v>18713.689999999999</v>
      </c>
      <c r="T11" s="1">
        <v>18802.54</v>
      </c>
      <c r="U11" s="1">
        <v>18787.939999999999</v>
      </c>
      <c r="V11" s="1">
        <v>18766.099999999999</v>
      </c>
      <c r="W11" s="1">
        <v>18670.05</v>
      </c>
      <c r="X11" s="1">
        <v>18829.009999999998</v>
      </c>
      <c r="Y11" s="1">
        <v>18960.34</v>
      </c>
      <c r="Z11" s="1">
        <v>19057.13</v>
      </c>
      <c r="AA11" s="1">
        <v>19075.77</v>
      </c>
      <c r="AB11" s="1">
        <v>19119.03</v>
      </c>
      <c r="AC11" s="1">
        <v>19427.79</v>
      </c>
      <c r="AD11" s="1">
        <v>19622.46</v>
      </c>
      <c r="AE11" s="1">
        <v>19429.16</v>
      </c>
      <c r="AF11" s="1">
        <v>19345.78</v>
      </c>
      <c r="AG11" s="1">
        <v>18650.93</v>
      </c>
      <c r="AH11" s="1">
        <v>18376.34</v>
      </c>
      <c r="AI11" s="1">
        <v>18205.71</v>
      </c>
      <c r="AJ11" s="1">
        <v>17999.46</v>
      </c>
      <c r="AK11" s="1">
        <v>18090.240000000002</v>
      </c>
      <c r="AL11" s="1">
        <v>18093.52</v>
      </c>
      <c r="AM11" s="1">
        <v>18121.64</v>
      </c>
      <c r="AN11" s="1">
        <v>18088.400000000001</v>
      </c>
      <c r="AO11" s="1">
        <v>18186.259999999998</v>
      </c>
      <c r="AP11" s="1">
        <v>18138.89</v>
      </c>
      <c r="AQ11" s="1">
        <v>18275.23</v>
      </c>
      <c r="AR11" s="1">
        <v>18316.240000000002</v>
      </c>
      <c r="AS11" s="1">
        <v>18207.310000000001</v>
      </c>
      <c r="AT11" s="1">
        <v>18135.75</v>
      </c>
      <c r="AU11" s="1">
        <v>18050.439999999999</v>
      </c>
      <c r="AV11" s="13">
        <f t="shared" si="1"/>
        <v>-4.7039686806446554E-3</v>
      </c>
      <c r="AW11" s="13">
        <f t="shared" si="2"/>
        <v>-1.2300255591858536E-2</v>
      </c>
    </row>
    <row r="12" spans="1:49" s="5" customFormat="1" ht="13.5" customHeight="1" x14ac:dyDescent="0.2">
      <c r="A12" s="10" t="s">
        <v>11</v>
      </c>
      <c r="B12" s="26" t="s">
        <v>76</v>
      </c>
      <c r="C12" s="1">
        <v>9764.14</v>
      </c>
      <c r="D12" s="1">
        <v>9805.69</v>
      </c>
      <c r="E12" s="1">
        <v>9834.57</v>
      </c>
      <c r="F12" s="1">
        <v>9871.6200000000008</v>
      </c>
      <c r="G12" s="1">
        <v>10075.6</v>
      </c>
      <c r="H12" s="1">
        <v>10032.52</v>
      </c>
      <c r="I12" s="1">
        <v>10045.959999999999</v>
      </c>
      <c r="J12" s="1">
        <v>10085.040000000001</v>
      </c>
      <c r="K12" s="1">
        <v>10167.49</v>
      </c>
      <c r="L12" s="1">
        <v>10339.790000000001</v>
      </c>
      <c r="M12" s="1">
        <v>10435.68</v>
      </c>
      <c r="N12" s="1">
        <v>10469.209999999999</v>
      </c>
      <c r="O12" s="1">
        <v>10505.76</v>
      </c>
      <c r="P12" s="1">
        <v>10582.63</v>
      </c>
      <c r="Q12" s="1">
        <v>10691.79</v>
      </c>
      <c r="R12" s="1">
        <v>10735.81</v>
      </c>
      <c r="S12" s="1">
        <v>10873.43</v>
      </c>
      <c r="T12" s="1">
        <v>10820.52</v>
      </c>
      <c r="U12" s="1">
        <v>10841.77</v>
      </c>
      <c r="V12" s="1">
        <v>10864.96</v>
      </c>
      <c r="W12" s="1">
        <v>10852.79</v>
      </c>
      <c r="X12" s="1">
        <v>10924.38</v>
      </c>
      <c r="Y12" s="1">
        <v>10914.48</v>
      </c>
      <c r="Z12" s="1">
        <v>11010.06</v>
      </c>
      <c r="AA12" s="1">
        <v>11160.51</v>
      </c>
      <c r="AB12" s="1">
        <v>11156.27</v>
      </c>
      <c r="AC12" s="1">
        <v>11038.69</v>
      </c>
      <c r="AD12" s="1">
        <v>11051.4</v>
      </c>
      <c r="AE12" s="1">
        <v>11305.55</v>
      </c>
      <c r="AF12" s="1">
        <v>10947.5</v>
      </c>
      <c r="AG12" s="1">
        <v>10964.15</v>
      </c>
      <c r="AH12" s="1">
        <v>11010.98</v>
      </c>
      <c r="AI12" s="1">
        <v>11081.07</v>
      </c>
      <c r="AJ12" s="1">
        <v>11369.7</v>
      </c>
      <c r="AK12" s="1">
        <v>11696.38</v>
      </c>
      <c r="AL12" s="1">
        <v>11764.37</v>
      </c>
      <c r="AM12" s="1">
        <v>12066.49</v>
      </c>
      <c r="AN12" s="1">
        <v>12117.78</v>
      </c>
      <c r="AO12" s="1">
        <v>12098.65</v>
      </c>
      <c r="AP12" s="1">
        <v>12283.65</v>
      </c>
      <c r="AQ12" s="1">
        <v>12341.27</v>
      </c>
      <c r="AR12" s="1">
        <v>12376.05</v>
      </c>
      <c r="AS12" s="1">
        <v>12440.19</v>
      </c>
      <c r="AT12" s="1">
        <v>12261.89</v>
      </c>
      <c r="AU12" s="1">
        <v>12051</v>
      </c>
      <c r="AV12" s="13">
        <f t="shared" si="1"/>
        <v>-1.7198816821876517E-2</v>
      </c>
      <c r="AW12" s="13">
        <f t="shared" si="2"/>
        <v>-2.3520269793951547E-2</v>
      </c>
    </row>
    <row r="13" spans="1:49" s="5" customFormat="1" ht="13.5" customHeight="1" x14ac:dyDescent="0.2">
      <c r="A13" s="10" t="s">
        <v>12</v>
      </c>
      <c r="B13" s="26" t="s">
        <v>77</v>
      </c>
      <c r="C13" s="1">
        <v>4197.8100000000004</v>
      </c>
      <c r="D13" s="1">
        <v>4101.7299999999996</v>
      </c>
      <c r="E13" s="1">
        <v>4096.91</v>
      </c>
      <c r="F13" s="1">
        <v>4106.3</v>
      </c>
      <c r="G13" s="1">
        <v>4059.49</v>
      </c>
      <c r="H13" s="1">
        <v>4031.08</v>
      </c>
      <c r="I13" s="1">
        <v>4024.96</v>
      </c>
      <c r="J13" s="1">
        <v>4004.44</v>
      </c>
      <c r="K13" s="1">
        <v>4025.17</v>
      </c>
      <c r="L13" s="1">
        <v>3984.74</v>
      </c>
      <c r="M13" s="1">
        <v>3962.5</v>
      </c>
      <c r="N13" s="1">
        <v>3912.95</v>
      </c>
      <c r="O13" s="1">
        <v>3919.48</v>
      </c>
      <c r="P13" s="1">
        <v>3976.08</v>
      </c>
      <c r="Q13" s="1">
        <v>4001.26</v>
      </c>
      <c r="R13" s="1">
        <v>4000.4</v>
      </c>
      <c r="S13" s="1">
        <v>4070.48</v>
      </c>
      <c r="T13" s="1">
        <v>4027.7</v>
      </c>
      <c r="U13" s="1">
        <v>4091.41</v>
      </c>
      <c r="V13" s="1">
        <v>4045.04</v>
      </c>
      <c r="W13" s="1">
        <v>3946.09</v>
      </c>
      <c r="X13" s="1">
        <v>3919.07</v>
      </c>
      <c r="Y13" s="1">
        <v>3904.29</v>
      </c>
      <c r="Z13" s="1">
        <v>3891.88</v>
      </c>
      <c r="AA13" s="1">
        <v>3882.06</v>
      </c>
      <c r="AB13" s="1">
        <v>3875.51</v>
      </c>
      <c r="AC13" s="1">
        <v>3891.11</v>
      </c>
      <c r="AD13" s="1">
        <v>3859.31</v>
      </c>
      <c r="AE13" s="1">
        <v>3800.95</v>
      </c>
      <c r="AF13" s="1">
        <v>3796.49</v>
      </c>
      <c r="AG13" s="1">
        <v>3819.62</v>
      </c>
      <c r="AH13" s="1">
        <v>3899.26</v>
      </c>
      <c r="AI13" s="1">
        <v>4009.18</v>
      </c>
      <c r="AJ13" s="1">
        <v>3867.65</v>
      </c>
      <c r="AK13" s="1">
        <v>3931.36</v>
      </c>
      <c r="AL13" s="1">
        <v>4016.76</v>
      </c>
      <c r="AM13" s="1">
        <v>3973.29</v>
      </c>
      <c r="AN13" s="1">
        <v>4005.59</v>
      </c>
      <c r="AO13" s="1">
        <v>4027.18</v>
      </c>
      <c r="AP13" s="1">
        <v>4047</v>
      </c>
      <c r="AQ13" s="1">
        <v>4092.18</v>
      </c>
      <c r="AR13" s="1">
        <v>4082.62</v>
      </c>
      <c r="AS13" s="1">
        <v>4039.65</v>
      </c>
      <c r="AT13" s="1">
        <v>4022.96</v>
      </c>
      <c r="AU13" s="1">
        <v>4040.03</v>
      </c>
      <c r="AV13" s="13">
        <f t="shared" si="1"/>
        <v>4.2431443514228733E-3</v>
      </c>
      <c r="AW13" s="13">
        <f t="shared" si="2"/>
        <v>-1.2743818698102146E-2</v>
      </c>
    </row>
    <row r="14" spans="1:49" s="5" customFormat="1" ht="13.5" customHeight="1" x14ac:dyDescent="0.2">
      <c r="A14" s="10" t="s">
        <v>13</v>
      </c>
      <c r="B14" s="26" t="s">
        <v>78</v>
      </c>
      <c r="C14" s="1">
        <v>6574.67</v>
      </c>
      <c r="D14" s="1">
        <v>6641.01</v>
      </c>
      <c r="E14" s="1">
        <v>6707.45</v>
      </c>
      <c r="F14" s="1">
        <v>6738.61</v>
      </c>
      <c r="G14" s="1">
        <v>6648.97</v>
      </c>
      <c r="H14" s="1">
        <v>6776.84</v>
      </c>
      <c r="I14" s="1">
        <v>6773.58</v>
      </c>
      <c r="J14" s="1">
        <v>6837.16</v>
      </c>
      <c r="K14" s="1">
        <v>6884.33</v>
      </c>
      <c r="L14" s="1">
        <v>6842.61</v>
      </c>
      <c r="M14" s="1">
        <v>6794.73</v>
      </c>
      <c r="N14" s="1">
        <v>6768.44</v>
      </c>
      <c r="O14" s="1">
        <v>6802.31</v>
      </c>
      <c r="P14" s="1">
        <v>6789.87</v>
      </c>
      <c r="Q14" s="1">
        <v>6840.99</v>
      </c>
      <c r="R14" s="1">
        <v>6786.73</v>
      </c>
      <c r="S14" s="1">
        <v>6762.77</v>
      </c>
      <c r="T14" s="1">
        <v>6840.14</v>
      </c>
      <c r="U14" s="1">
        <v>6902.35</v>
      </c>
      <c r="V14" s="1">
        <v>6985.74</v>
      </c>
      <c r="W14" s="1">
        <v>7087.73</v>
      </c>
      <c r="X14" s="1">
        <v>7070.3</v>
      </c>
      <c r="Y14" s="1">
        <v>7167.87</v>
      </c>
      <c r="Z14" s="1">
        <v>7208.93</v>
      </c>
      <c r="AA14" s="1">
        <v>7232.51</v>
      </c>
      <c r="AB14" s="1">
        <v>7305.84</v>
      </c>
      <c r="AC14" s="1">
        <v>7369.54</v>
      </c>
      <c r="AD14" s="1">
        <v>7366.36</v>
      </c>
      <c r="AE14" s="1">
        <v>7385.47</v>
      </c>
      <c r="AF14" s="1">
        <v>7418.09</v>
      </c>
      <c r="AG14" s="1">
        <v>7406.98</v>
      </c>
      <c r="AH14" s="1">
        <v>7455.11</v>
      </c>
      <c r="AI14" s="1">
        <v>7457.26</v>
      </c>
      <c r="AJ14" s="1">
        <v>7376.3</v>
      </c>
      <c r="AK14" s="1">
        <v>7268.01</v>
      </c>
      <c r="AL14" s="1">
        <v>7176.17</v>
      </c>
      <c r="AM14" s="1">
        <v>7067.85</v>
      </c>
      <c r="AN14" s="1">
        <v>7044.71</v>
      </c>
      <c r="AO14" s="1">
        <v>7005.29</v>
      </c>
      <c r="AP14" s="1">
        <v>7171.72</v>
      </c>
      <c r="AQ14" s="1">
        <v>7184.44</v>
      </c>
      <c r="AR14" s="1">
        <v>7181.9</v>
      </c>
      <c r="AS14" s="1">
        <v>7191.99</v>
      </c>
      <c r="AT14" s="1">
        <v>7146.81</v>
      </c>
      <c r="AU14" s="1">
        <v>7133.54</v>
      </c>
      <c r="AV14" s="13">
        <f t="shared" si="1"/>
        <v>-1.8567724621195241E-3</v>
      </c>
      <c r="AW14" s="13">
        <f t="shared" si="2"/>
        <v>-7.0847553880329763E-3</v>
      </c>
    </row>
    <row r="15" spans="1:49" s="5" customFormat="1" ht="13.5" customHeight="1" x14ac:dyDescent="0.2">
      <c r="A15" s="10" t="s">
        <v>14</v>
      </c>
      <c r="B15" s="26" t="s">
        <v>79</v>
      </c>
      <c r="C15" s="1">
        <v>2625.49</v>
      </c>
      <c r="D15" s="1">
        <v>2565.62</v>
      </c>
      <c r="E15" s="1">
        <v>2588.27</v>
      </c>
      <c r="F15" s="1">
        <v>2623.18</v>
      </c>
      <c r="G15" s="1">
        <v>2630.32</v>
      </c>
      <c r="H15" s="1">
        <v>2555.16</v>
      </c>
      <c r="I15" s="1">
        <v>2500.0100000000002</v>
      </c>
      <c r="J15" s="1">
        <v>2452.91</v>
      </c>
      <c r="K15" s="1">
        <v>2429.6799999999998</v>
      </c>
      <c r="L15" s="1">
        <v>2453.4499999999998</v>
      </c>
      <c r="M15" s="1">
        <v>2506.36</v>
      </c>
      <c r="N15" s="1">
        <v>2544.87</v>
      </c>
      <c r="O15" s="1">
        <v>2599.67</v>
      </c>
      <c r="P15" s="1">
        <v>2638.77</v>
      </c>
      <c r="Q15" s="1">
        <v>2693.49</v>
      </c>
      <c r="R15" s="1">
        <v>2715.43</v>
      </c>
      <c r="S15" s="1">
        <v>2728.35</v>
      </c>
      <c r="T15" s="1">
        <v>2706.59</v>
      </c>
      <c r="U15" s="1">
        <v>2706.3</v>
      </c>
      <c r="V15" s="1">
        <v>2718.09</v>
      </c>
      <c r="W15" s="1">
        <v>2758.65</v>
      </c>
      <c r="X15" s="1">
        <v>2790.54</v>
      </c>
      <c r="Y15" s="1">
        <v>2813.72</v>
      </c>
      <c r="Z15" s="1">
        <v>2834.95</v>
      </c>
      <c r="AA15" s="1">
        <v>2855.75</v>
      </c>
      <c r="AB15" s="1">
        <v>2700.04</v>
      </c>
      <c r="AC15" s="1">
        <v>2646.14</v>
      </c>
      <c r="AD15" s="1">
        <v>2753.44</v>
      </c>
      <c r="AE15" s="1">
        <v>2805.17</v>
      </c>
      <c r="AF15" s="1">
        <v>2811.5</v>
      </c>
      <c r="AG15" s="1">
        <v>2757.07</v>
      </c>
      <c r="AH15" s="1">
        <v>2682.56</v>
      </c>
      <c r="AI15" s="1">
        <v>2659.25</v>
      </c>
      <c r="AJ15" s="1">
        <v>2679.32</v>
      </c>
      <c r="AK15" s="1">
        <v>2649.08</v>
      </c>
      <c r="AL15" s="1">
        <v>2614.96</v>
      </c>
      <c r="AM15" s="1">
        <v>2577.16</v>
      </c>
      <c r="AN15" s="1">
        <v>2576.64</v>
      </c>
      <c r="AO15" s="1">
        <v>2569.4899999999998</v>
      </c>
      <c r="AP15" s="1">
        <v>2543.11</v>
      </c>
      <c r="AQ15" s="1">
        <v>2520.62</v>
      </c>
      <c r="AR15" s="1">
        <v>2506.5</v>
      </c>
      <c r="AS15" s="1">
        <v>2499.37</v>
      </c>
      <c r="AT15" s="1">
        <v>2471.2800000000002</v>
      </c>
      <c r="AU15" s="1">
        <v>2472.11</v>
      </c>
      <c r="AV15" s="13">
        <f t="shared" si="1"/>
        <v>3.3585834061697871E-4</v>
      </c>
      <c r="AW15" s="13">
        <f t="shared" si="2"/>
        <v>-1.9245265053835867E-2</v>
      </c>
    </row>
    <row r="16" spans="1:49" s="5" customFormat="1" ht="13.5" customHeight="1" x14ac:dyDescent="0.2">
      <c r="A16" s="10" t="s">
        <v>15</v>
      </c>
      <c r="B16" s="26" t="s">
        <v>80</v>
      </c>
      <c r="C16" s="1">
        <v>21530.080000000002</v>
      </c>
      <c r="D16" s="1">
        <v>21603.15</v>
      </c>
      <c r="E16" s="1">
        <v>21868.31</v>
      </c>
      <c r="F16" s="1">
        <v>22081.23</v>
      </c>
      <c r="G16" s="1">
        <v>22337.919999999998</v>
      </c>
      <c r="H16" s="1">
        <v>22349.32</v>
      </c>
      <c r="I16" s="1">
        <v>22521.43</v>
      </c>
      <c r="J16" s="1">
        <v>22731.85</v>
      </c>
      <c r="K16" s="1">
        <v>22890.080000000002</v>
      </c>
      <c r="L16" s="1">
        <v>22817.72</v>
      </c>
      <c r="M16" s="1">
        <v>22987.11</v>
      </c>
      <c r="N16" s="1">
        <v>23083.98</v>
      </c>
      <c r="O16" s="1">
        <v>23525.83</v>
      </c>
      <c r="P16" s="1">
        <v>23934.31</v>
      </c>
      <c r="Q16" s="1">
        <v>24156.59</v>
      </c>
      <c r="R16" s="1">
        <v>24264.86</v>
      </c>
      <c r="S16" s="1">
        <v>24690.26</v>
      </c>
      <c r="T16" s="1">
        <v>24906.84</v>
      </c>
      <c r="U16" s="1">
        <v>25271.41</v>
      </c>
      <c r="V16" s="1">
        <v>25463.200000000001</v>
      </c>
      <c r="W16" s="1">
        <v>25473.37</v>
      </c>
      <c r="X16" s="1">
        <v>25379.25</v>
      </c>
      <c r="Y16" s="1">
        <v>25461.57</v>
      </c>
      <c r="Z16" s="1">
        <v>25644.99</v>
      </c>
      <c r="AA16" s="1">
        <v>25535.95</v>
      </c>
      <c r="AB16" s="1">
        <v>25967.71</v>
      </c>
      <c r="AC16" s="1">
        <v>26143.439999999999</v>
      </c>
      <c r="AD16" s="1">
        <v>26269.81</v>
      </c>
      <c r="AE16" s="1">
        <v>26246.38</v>
      </c>
      <c r="AF16" s="1">
        <v>26247.72</v>
      </c>
      <c r="AG16" s="1">
        <v>26532.39</v>
      </c>
      <c r="AH16" s="1">
        <v>26101.02</v>
      </c>
      <c r="AI16" s="1">
        <v>26226.29</v>
      </c>
      <c r="AJ16" s="1">
        <v>25876.86</v>
      </c>
      <c r="AK16" s="1">
        <v>25870.97</v>
      </c>
      <c r="AL16" s="1">
        <v>26363.56</v>
      </c>
      <c r="AM16" s="1">
        <v>26454.21</v>
      </c>
      <c r="AN16" s="1">
        <v>26871.53</v>
      </c>
      <c r="AO16" s="1">
        <v>27268.03</v>
      </c>
      <c r="AP16" s="1">
        <v>27021.91</v>
      </c>
      <c r="AQ16" s="1">
        <v>27231.040000000001</v>
      </c>
      <c r="AR16" s="1">
        <v>27442.42</v>
      </c>
      <c r="AS16" s="1">
        <v>27001.27</v>
      </c>
      <c r="AT16" s="1">
        <v>27083.19</v>
      </c>
      <c r="AU16" s="1">
        <v>26877.91</v>
      </c>
      <c r="AV16" s="13">
        <f t="shared" si="1"/>
        <v>-7.5796093443940265E-3</v>
      </c>
      <c r="AW16" s="13">
        <f t="shared" si="2"/>
        <v>-1.296792190088961E-2</v>
      </c>
    </row>
    <row r="17" spans="1:49" s="5" customFormat="1" ht="13.5" customHeight="1" x14ac:dyDescent="0.2">
      <c r="A17" s="10" t="s">
        <v>16</v>
      </c>
      <c r="B17" s="26" t="s">
        <v>81</v>
      </c>
      <c r="C17" s="1">
        <v>11778.3</v>
      </c>
      <c r="D17" s="1">
        <v>11584.83</v>
      </c>
      <c r="E17" s="1">
        <v>11446.59</v>
      </c>
      <c r="F17" s="1">
        <v>10984.64</v>
      </c>
      <c r="G17" s="1">
        <v>10984.66</v>
      </c>
      <c r="H17" s="1">
        <v>10250.39</v>
      </c>
      <c r="I17" s="1">
        <v>10532.49</v>
      </c>
      <c r="J17" s="1">
        <v>10422.99</v>
      </c>
      <c r="K17" s="1">
        <v>10557.21</v>
      </c>
      <c r="L17" s="1">
        <v>10458.26</v>
      </c>
      <c r="M17" s="1">
        <v>10213.629999999999</v>
      </c>
      <c r="N17" s="1">
        <v>10477.09</v>
      </c>
      <c r="O17" s="1">
        <v>10889.47</v>
      </c>
      <c r="P17" s="1">
        <v>11130.31</v>
      </c>
      <c r="Q17" s="1">
        <v>10683.55</v>
      </c>
      <c r="R17" s="1">
        <v>10592.95</v>
      </c>
      <c r="S17" s="1">
        <v>10287.23</v>
      </c>
      <c r="T17" s="1">
        <v>10504.1</v>
      </c>
      <c r="U17" s="1">
        <v>11753.55</v>
      </c>
      <c r="V17" s="1">
        <v>11679.63</v>
      </c>
      <c r="W17" s="1">
        <v>11236.27</v>
      </c>
      <c r="X17" s="1">
        <v>12309.56</v>
      </c>
      <c r="Y17" s="1">
        <v>12149.39</v>
      </c>
      <c r="Z17" s="1">
        <v>11720.75</v>
      </c>
      <c r="AA17" s="1">
        <v>11996.4</v>
      </c>
      <c r="AB17" s="1">
        <v>12389.06</v>
      </c>
      <c r="AC17" s="1">
        <v>11931.99</v>
      </c>
      <c r="AD17" s="1">
        <v>10326.67</v>
      </c>
      <c r="AE17" s="1">
        <v>8016.21</v>
      </c>
      <c r="AF17" s="1">
        <v>5953.3</v>
      </c>
      <c r="AG17" s="1">
        <v>5487.32</v>
      </c>
      <c r="AH17" s="1">
        <v>6395.97</v>
      </c>
      <c r="AI17" s="1">
        <v>7535.7</v>
      </c>
      <c r="AJ17" s="1">
        <v>8688.6</v>
      </c>
      <c r="AK17" s="1">
        <v>9209.94</v>
      </c>
      <c r="AL17" s="1">
        <v>9772.9</v>
      </c>
      <c r="AM17" s="1">
        <v>10381.39</v>
      </c>
      <c r="AN17" s="1">
        <v>10274.34</v>
      </c>
      <c r="AO17" s="1">
        <v>11395.72</v>
      </c>
      <c r="AP17" s="1">
        <v>11065.58</v>
      </c>
      <c r="AQ17" s="1">
        <v>10464.06</v>
      </c>
      <c r="AR17" s="1">
        <v>10557.18</v>
      </c>
      <c r="AS17" s="1">
        <v>9831.02</v>
      </c>
      <c r="AT17" s="1">
        <v>9075.19</v>
      </c>
      <c r="AU17" s="1">
        <v>8814.33</v>
      </c>
      <c r="AV17" s="13">
        <f t="shared" si="1"/>
        <v>-2.8744301772194364E-2</v>
      </c>
      <c r="AW17" s="13">
        <f t="shared" si="2"/>
        <v>-0.15765677949094326</v>
      </c>
    </row>
    <row r="18" spans="1:49" s="5" customFormat="1" ht="13.5" customHeight="1" x14ac:dyDescent="0.2">
      <c r="A18" s="15" t="s">
        <v>17</v>
      </c>
      <c r="B18" s="27" t="s">
        <v>82</v>
      </c>
      <c r="C18" s="1">
        <v>9727.6299999999992</v>
      </c>
      <c r="D18" s="1">
        <v>9702.58</v>
      </c>
      <c r="E18" s="1">
        <v>9711.27</v>
      </c>
      <c r="F18" s="1">
        <v>9666.19</v>
      </c>
      <c r="G18" s="1">
        <v>9852.49</v>
      </c>
      <c r="H18" s="1">
        <v>9727.77</v>
      </c>
      <c r="I18" s="1">
        <v>9563.1</v>
      </c>
      <c r="J18" s="1">
        <v>9489.09</v>
      </c>
      <c r="K18" s="1">
        <v>9480.2900000000009</v>
      </c>
      <c r="L18" s="1">
        <v>9578.77</v>
      </c>
      <c r="M18" s="1">
        <v>9617.4</v>
      </c>
      <c r="N18" s="1">
        <v>9653.3799999999992</v>
      </c>
      <c r="O18" s="1">
        <v>9635.6299999999992</v>
      </c>
      <c r="P18" s="1">
        <v>9660.25</v>
      </c>
      <c r="Q18" s="1">
        <v>9785.09</v>
      </c>
      <c r="R18" s="1">
        <v>9851.99</v>
      </c>
      <c r="S18" s="1">
        <v>9905.41</v>
      </c>
      <c r="T18" s="1">
        <v>9896.67</v>
      </c>
      <c r="U18" s="1">
        <v>10165.18</v>
      </c>
      <c r="V18" s="1">
        <v>10317.66</v>
      </c>
      <c r="W18" s="1">
        <v>10321.68</v>
      </c>
      <c r="X18" s="1">
        <v>10324.31</v>
      </c>
      <c r="Y18" s="1">
        <v>10605.16</v>
      </c>
      <c r="Z18" s="1">
        <v>10833.96</v>
      </c>
      <c r="AA18" s="1">
        <v>10753.01</v>
      </c>
      <c r="AB18" s="1">
        <v>10822.43</v>
      </c>
      <c r="AC18" s="1">
        <v>10812.48</v>
      </c>
      <c r="AD18" s="1">
        <v>10648.59</v>
      </c>
      <c r="AE18" s="1">
        <v>10856.68</v>
      </c>
      <c r="AF18" s="1">
        <v>10836.85</v>
      </c>
      <c r="AG18" s="1">
        <v>10651.06</v>
      </c>
      <c r="AH18" s="1">
        <v>10754.21</v>
      </c>
      <c r="AI18" s="1">
        <v>10971.07</v>
      </c>
      <c r="AJ18" s="1">
        <v>11074.62</v>
      </c>
      <c r="AK18" s="1">
        <v>10875.31</v>
      </c>
      <c r="AL18" s="1">
        <v>10900</v>
      </c>
      <c r="AM18" s="1">
        <v>10669.95</v>
      </c>
      <c r="AN18" s="1">
        <v>10585.99</v>
      </c>
      <c r="AO18" s="1">
        <v>10693.92</v>
      </c>
      <c r="AP18" s="1">
        <v>10541.69</v>
      </c>
      <c r="AQ18" s="1">
        <v>10701.18</v>
      </c>
      <c r="AR18" s="1">
        <v>10928.41</v>
      </c>
      <c r="AS18" s="1">
        <v>10472.23</v>
      </c>
      <c r="AT18" s="1">
        <v>10481.469999999999</v>
      </c>
      <c r="AU18" s="1">
        <v>10510.3</v>
      </c>
      <c r="AV18" s="28">
        <f t="shared" si="1"/>
        <v>2.7505683840148309E-3</v>
      </c>
      <c r="AW18" s="13">
        <f t="shared" si="2"/>
        <v>-1.7837285233964946E-2</v>
      </c>
    </row>
    <row r="19" spans="1:49" ht="13.5" customHeight="1" x14ac:dyDescent="0.2">
      <c r="B19" s="29" t="s">
        <v>83</v>
      </c>
      <c r="C19" s="30">
        <f>C2+C8+C9+C10</f>
        <v>234730.83000000002</v>
      </c>
      <c r="D19" s="30">
        <f t="shared" ref="D19:AU19" si="4">D2+D8+D9+D10</f>
        <v>234023.69</v>
      </c>
      <c r="E19" s="30">
        <f t="shared" si="4"/>
        <v>233575.98</v>
      </c>
      <c r="F19" s="30">
        <f t="shared" si="4"/>
        <v>232835.68</v>
      </c>
      <c r="G19" s="30">
        <f t="shared" si="4"/>
        <v>232181.71000000002</v>
      </c>
      <c r="H19" s="30">
        <f t="shared" si="4"/>
        <v>231498.19</v>
      </c>
      <c r="I19" s="30">
        <f t="shared" si="4"/>
        <v>230548.3</v>
      </c>
      <c r="J19" s="30">
        <f t="shared" si="4"/>
        <v>230098.26</v>
      </c>
      <c r="K19" s="30">
        <f t="shared" si="4"/>
        <v>230416.01</v>
      </c>
      <c r="L19" s="30">
        <f t="shared" si="4"/>
        <v>229022.63999999998</v>
      </c>
      <c r="M19" s="30">
        <f t="shared" si="4"/>
        <v>228369.41</v>
      </c>
      <c r="N19" s="30">
        <f t="shared" si="4"/>
        <v>227640.04</v>
      </c>
      <c r="O19" s="30">
        <f t="shared" si="4"/>
        <v>227500.47000000003</v>
      </c>
      <c r="P19" s="30">
        <f t="shared" si="4"/>
        <v>227329.16999999998</v>
      </c>
      <c r="Q19" s="30">
        <f t="shared" si="4"/>
        <v>226729.97</v>
      </c>
      <c r="R19" s="30">
        <f t="shared" si="4"/>
        <v>225864.4</v>
      </c>
      <c r="S19" s="30">
        <f t="shared" si="4"/>
        <v>225765.23</v>
      </c>
      <c r="T19" s="30">
        <f t="shared" si="4"/>
        <v>225858.41</v>
      </c>
      <c r="U19" s="30">
        <f t="shared" si="4"/>
        <v>227591.1</v>
      </c>
      <c r="V19" s="30">
        <f t="shared" si="4"/>
        <v>228014.82999999996</v>
      </c>
      <c r="W19" s="30">
        <f t="shared" si="4"/>
        <v>226578.84</v>
      </c>
      <c r="X19" s="30">
        <f t="shared" si="4"/>
        <v>227747.32</v>
      </c>
      <c r="Y19" s="30">
        <f t="shared" si="4"/>
        <v>228073.44</v>
      </c>
      <c r="Z19" s="30">
        <f t="shared" si="4"/>
        <v>229075.21</v>
      </c>
      <c r="AA19" s="30">
        <f t="shared" si="4"/>
        <v>229224.33</v>
      </c>
      <c r="AB19" s="30">
        <f t="shared" si="4"/>
        <v>229967.04</v>
      </c>
      <c r="AC19" s="30">
        <f t="shared" si="4"/>
        <v>230332.82</v>
      </c>
      <c r="AD19" s="30">
        <f t="shared" si="4"/>
        <v>227683.38</v>
      </c>
      <c r="AE19" s="30">
        <f t="shared" si="4"/>
        <v>224932.99000000002</v>
      </c>
      <c r="AF19" s="30">
        <f t="shared" si="4"/>
        <v>220501.46000000002</v>
      </c>
      <c r="AG19" s="30">
        <f t="shared" si="4"/>
        <v>217328.68000000002</v>
      </c>
      <c r="AH19" s="30">
        <f t="shared" si="4"/>
        <v>215780.33</v>
      </c>
      <c r="AI19" s="30">
        <f t="shared" si="4"/>
        <v>216489.55000000002</v>
      </c>
      <c r="AJ19" s="30">
        <f t="shared" si="4"/>
        <v>215620.59000000003</v>
      </c>
      <c r="AK19" s="30">
        <f t="shared" si="4"/>
        <v>215234.46000000002</v>
      </c>
      <c r="AL19" s="30">
        <f t="shared" si="4"/>
        <v>215503.83</v>
      </c>
      <c r="AM19" s="30">
        <f t="shared" si="4"/>
        <v>216337.49</v>
      </c>
      <c r="AN19" s="30">
        <f t="shared" si="4"/>
        <v>216222.66999999998</v>
      </c>
      <c r="AO19" s="30">
        <f t="shared" si="4"/>
        <v>218321.15</v>
      </c>
      <c r="AP19" s="30">
        <f t="shared" si="4"/>
        <v>217654.7</v>
      </c>
      <c r="AQ19" s="30">
        <f t="shared" si="4"/>
        <v>217324.25</v>
      </c>
      <c r="AR19" s="30">
        <f t="shared" si="4"/>
        <v>217882.48</v>
      </c>
      <c r="AS19" s="30">
        <f t="shared" si="4"/>
        <v>215944.06</v>
      </c>
      <c r="AT19" s="30">
        <f t="shared" si="4"/>
        <v>214234.78</v>
      </c>
      <c r="AU19" s="30">
        <f t="shared" si="4"/>
        <v>212417.09000000003</v>
      </c>
      <c r="AV19" s="20">
        <f t="shared" si="1"/>
        <v>-8.4845700590724504E-3</v>
      </c>
      <c r="AW19" s="20">
        <f t="shared" si="2"/>
        <v>-2.257990077039251E-2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Q17" sqref="AQ17:AU17"/>
    </sheetView>
  </sheetViews>
  <sheetFormatPr baseColWidth="10" defaultRowHeight="12.75" x14ac:dyDescent="0.2"/>
  <cols>
    <col min="2" max="2" width="50.5703125" customWidth="1"/>
  </cols>
  <sheetData>
    <row r="1" spans="1:49" s="5" customFormat="1" ht="13.5" customHeight="1" x14ac:dyDescent="0.2">
      <c r="A1" s="17" t="s">
        <v>18</v>
      </c>
      <c r="B1" s="17"/>
      <c r="C1" s="33" t="s">
        <v>19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24</v>
      </c>
      <c r="I1" s="33" t="s">
        <v>25</v>
      </c>
      <c r="J1" s="33" t="s">
        <v>26</v>
      </c>
      <c r="K1" s="33" t="s">
        <v>27</v>
      </c>
      <c r="L1" s="33" t="s">
        <v>28</v>
      </c>
      <c r="M1" s="33" t="s">
        <v>29</v>
      </c>
      <c r="N1" s="33" t="s">
        <v>30</v>
      </c>
      <c r="O1" s="33" t="s">
        <v>31</v>
      </c>
      <c r="P1" s="33" t="s">
        <v>32</v>
      </c>
      <c r="Q1" s="33" t="s">
        <v>33</v>
      </c>
      <c r="R1" s="33" t="s">
        <v>34</v>
      </c>
      <c r="S1" s="33" t="s">
        <v>35</v>
      </c>
      <c r="T1" s="33" t="s">
        <v>36</v>
      </c>
      <c r="U1" s="33" t="s">
        <v>37</v>
      </c>
      <c r="V1" s="33" t="s">
        <v>38</v>
      </c>
      <c r="W1" s="33" t="s">
        <v>39</v>
      </c>
      <c r="X1" s="33" t="s">
        <v>40</v>
      </c>
      <c r="Y1" s="33" t="s">
        <v>41</v>
      </c>
      <c r="Z1" s="33" t="s">
        <v>42</v>
      </c>
      <c r="AA1" s="33" t="s">
        <v>43</v>
      </c>
      <c r="AB1" s="33" t="s">
        <v>44</v>
      </c>
      <c r="AC1" s="33" t="s">
        <v>45</v>
      </c>
      <c r="AD1" s="33" t="s">
        <v>46</v>
      </c>
      <c r="AE1" s="33" t="s">
        <v>47</v>
      </c>
      <c r="AF1" s="33" t="s">
        <v>48</v>
      </c>
      <c r="AG1" s="33" t="s">
        <v>49</v>
      </c>
      <c r="AH1" s="33" t="s">
        <v>50</v>
      </c>
      <c r="AI1" s="33" t="s">
        <v>51</v>
      </c>
      <c r="AJ1" s="33" t="s">
        <v>52</v>
      </c>
      <c r="AK1" s="33" t="s">
        <v>53</v>
      </c>
      <c r="AL1" s="33" t="s">
        <v>54</v>
      </c>
      <c r="AM1" s="33" t="s">
        <v>55</v>
      </c>
      <c r="AN1" s="33" t="s">
        <v>56</v>
      </c>
      <c r="AO1" s="33" t="s">
        <v>57</v>
      </c>
      <c r="AP1" s="33" t="s">
        <v>58</v>
      </c>
      <c r="AQ1" s="33" t="s">
        <v>59</v>
      </c>
      <c r="AR1" s="33" t="s">
        <v>60</v>
      </c>
      <c r="AS1" s="33" t="s">
        <v>61</v>
      </c>
      <c r="AT1" s="33" t="s">
        <v>62</v>
      </c>
      <c r="AU1" s="33" t="s">
        <v>63</v>
      </c>
      <c r="AV1" s="34" t="s">
        <v>64</v>
      </c>
      <c r="AW1" s="34" t="s">
        <v>65</v>
      </c>
    </row>
    <row r="2" spans="1:49" s="5" customFormat="1" ht="13.5" customHeight="1" x14ac:dyDescent="0.2">
      <c r="A2" s="6"/>
      <c r="B2" s="7" t="s">
        <v>66</v>
      </c>
      <c r="C2" s="8">
        <f>SUM(C3:C7)</f>
        <v>44196.57</v>
      </c>
      <c r="D2" s="8">
        <f t="shared" ref="D2:AU2" si="0">SUM(D3:D7)</f>
        <v>43784.17</v>
      </c>
      <c r="E2" s="8">
        <f t="shared" si="0"/>
        <v>43742.119999999995</v>
      </c>
      <c r="F2" s="8">
        <f t="shared" si="0"/>
        <v>43388.789999999994</v>
      </c>
      <c r="G2" s="8">
        <f t="shared" si="0"/>
        <v>42880.880000000005</v>
      </c>
      <c r="H2" s="8">
        <f t="shared" si="0"/>
        <v>42685.840000000004</v>
      </c>
      <c r="I2" s="8">
        <f t="shared" si="0"/>
        <v>42318.45</v>
      </c>
      <c r="J2" s="8">
        <f t="shared" si="0"/>
        <v>42251.9</v>
      </c>
      <c r="K2" s="8">
        <f t="shared" si="0"/>
        <v>41809.360000000001</v>
      </c>
      <c r="L2" s="8">
        <f t="shared" si="0"/>
        <v>41147.040000000001</v>
      </c>
      <c r="M2" s="8">
        <f t="shared" si="0"/>
        <v>40601.06</v>
      </c>
      <c r="N2" s="8">
        <f t="shared" si="0"/>
        <v>40175.619999999995</v>
      </c>
      <c r="O2" s="8">
        <f t="shared" si="0"/>
        <v>39675.18</v>
      </c>
      <c r="P2" s="8">
        <f t="shared" si="0"/>
        <v>39250.47</v>
      </c>
      <c r="Q2" s="8">
        <f t="shared" si="0"/>
        <v>38977.24</v>
      </c>
      <c r="R2" s="8">
        <f t="shared" si="0"/>
        <v>38276.1</v>
      </c>
      <c r="S2" s="8">
        <f t="shared" si="0"/>
        <v>38387.339999999997</v>
      </c>
      <c r="T2" s="8">
        <f t="shared" si="0"/>
        <v>37785.440000000002</v>
      </c>
      <c r="U2" s="8">
        <f t="shared" si="0"/>
        <v>37639.240000000005</v>
      </c>
      <c r="V2" s="8">
        <f t="shared" si="0"/>
        <v>37230.32</v>
      </c>
      <c r="W2" s="8">
        <f t="shared" si="0"/>
        <v>36916.53</v>
      </c>
      <c r="X2" s="8">
        <f t="shared" si="0"/>
        <v>36549.5</v>
      </c>
      <c r="Y2" s="8">
        <f t="shared" si="0"/>
        <v>36153.53</v>
      </c>
      <c r="Z2" s="8">
        <f t="shared" si="0"/>
        <v>35661.94</v>
      </c>
      <c r="AA2" s="8">
        <f t="shared" si="0"/>
        <v>35503.67</v>
      </c>
      <c r="AB2" s="8">
        <f t="shared" si="0"/>
        <v>35667.949999999997</v>
      </c>
      <c r="AC2" s="8">
        <f t="shared" si="0"/>
        <v>34856.74</v>
      </c>
      <c r="AD2" s="8">
        <f t="shared" si="0"/>
        <v>34129.51</v>
      </c>
      <c r="AE2" s="8">
        <f t="shared" si="0"/>
        <v>33428.79</v>
      </c>
      <c r="AF2" s="8">
        <f t="shared" si="0"/>
        <v>32819.910000000003</v>
      </c>
      <c r="AG2" s="8">
        <f t="shared" si="0"/>
        <v>32343.79</v>
      </c>
      <c r="AH2" s="8">
        <f t="shared" si="0"/>
        <v>32257.919999999998</v>
      </c>
      <c r="AI2" s="8">
        <f t="shared" si="0"/>
        <v>31637.800000000003</v>
      </c>
      <c r="AJ2" s="8">
        <f t="shared" si="0"/>
        <v>31309.9</v>
      </c>
      <c r="AK2" s="8">
        <f t="shared" si="0"/>
        <v>30899.25</v>
      </c>
      <c r="AL2" s="8">
        <f t="shared" si="0"/>
        <v>30579.600000000002</v>
      </c>
      <c r="AM2" s="8">
        <f t="shared" si="0"/>
        <v>30388.010000000002</v>
      </c>
      <c r="AN2" s="8">
        <f t="shared" si="0"/>
        <v>30143.5</v>
      </c>
      <c r="AO2" s="8">
        <f t="shared" si="0"/>
        <v>29969.780000000002</v>
      </c>
      <c r="AP2" s="8">
        <f t="shared" si="0"/>
        <v>29641.34</v>
      </c>
      <c r="AQ2" s="8">
        <f t="shared" si="0"/>
        <v>29389.35</v>
      </c>
      <c r="AR2" s="8">
        <f t="shared" si="0"/>
        <v>28960.46</v>
      </c>
      <c r="AS2" s="8">
        <f t="shared" si="0"/>
        <v>28582.770000000004</v>
      </c>
      <c r="AT2" s="8">
        <f t="shared" si="0"/>
        <v>28289.59</v>
      </c>
      <c r="AU2" s="8">
        <f t="shared" si="0"/>
        <v>27943.97</v>
      </c>
      <c r="AV2" s="9">
        <f>(AU2-AT2)/AT2</f>
        <v>-1.2217214883637372E-2</v>
      </c>
      <c r="AW2" s="9">
        <f>(AU2-AQ2)/AQ2</f>
        <v>-4.91804003831319E-2</v>
      </c>
    </row>
    <row r="3" spans="1:49" s="5" customFormat="1" ht="13.5" customHeight="1" x14ac:dyDescent="0.2">
      <c r="A3" s="10" t="s">
        <v>0</v>
      </c>
      <c r="B3" s="11" t="s">
        <v>67</v>
      </c>
      <c r="C3" s="12">
        <v>6896.87</v>
      </c>
      <c r="D3" s="12">
        <v>7086.34</v>
      </c>
      <c r="E3" s="12">
        <v>7069.03</v>
      </c>
      <c r="F3" s="12">
        <v>7081.23</v>
      </c>
      <c r="G3" s="12">
        <v>6965.67</v>
      </c>
      <c r="H3" s="12">
        <v>7099.33</v>
      </c>
      <c r="I3" s="12">
        <v>7243.41</v>
      </c>
      <c r="J3" s="12">
        <v>7417.77</v>
      </c>
      <c r="K3" s="12">
        <v>7366.56</v>
      </c>
      <c r="L3" s="12">
        <v>7265.93</v>
      </c>
      <c r="M3" s="12">
        <v>7108.22</v>
      </c>
      <c r="N3" s="12">
        <v>6922.94</v>
      </c>
      <c r="O3" s="12">
        <v>6923.67</v>
      </c>
      <c r="P3" s="12">
        <v>6791.37</v>
      </c>
      <c r="Q3" s="12">
        <v>6817.65</v>
      </c>
      <c r="R3" s="12">
        <v>6424.85</v>
      </c>
      <c r="S3" s="12">
        <v>6662.3</v>
      </c>
      <c r="T3" s="12">
        <v>6541.76</v>
      </c>
      <c r="U3" s="12">
        <v>6570.99</v>
      </c>
      <c r="V3" s="12">
        <v>6515.48</v>
      </c>
      <c r="W3" s="12">
        <v>6423.99</v>
      </c>
      <c r="X3" s="12">
        <v>6420.73</v>
      </c>
      <c r="Y3" s="12">
        <v>6430.63</v>
      </c>
      <c r="Z3" s="12">
        <v>6405.34</v>
      </c>
      <c r="AA3" s="12">
        <v>6468.87</v>
      </c>
      <c r="AB3" s="12">
        <v>6423.42</v>
      </c>
      <c r="AC3" s="12">
        <v>6266.55</v>
      </c>
      <c r="AD3" s="12">
        <v>6405.27</v>
      </c>
      <c r="AE3" s="12">
        <v>6257.2</v>
      </c>
      <c r="AF3" s="12">
        <v>6190.63</v>
      </c>
      <c r="AG3" s="12">
        <v>6211.49</v>
      </c>
      <c r="AH3" s="12">
        <v>6261.06</v>
      </c>
      <c r="AI3" s="12">
        <v>6290.78</v>
      </c>
      <c r="AJ3" s="12">
        <v>6340.42</v>
      </c>
      <c r="AK3" s="12">
        <v>6208.53</v>
      </c>
      <c r="AL3" s="12">
        <v>6199.62</v>
      </c>
      <c r="AM3" s="12">
        <v>6166.42</v>
      </c>
      <c r="AN3" s="12">
        <v>6124.86</v>
      </c>
      <c r="AO3" s="12">
        <v>6131.76</v>
      </c>
      <c r="AP3" s="12">
        <v>5988.47</v>
      </c>
      <c r="AQ3" s="12">
        <v>6001.63</v>
      </c>
      <c r="AR3" s="12">
        <v>5831.45</v>
      </c>
      <c r="AS3" s="12">
        <v>5758.97</v>
      </c>
      <c r="AT3" s="12">
        <v>5670.47</v>
      </c>
      <c r="AU3" s="12">
        <v>5557.05</v>
      </c>
      <c r="AV3" s="13">
        <f t="shared" ref="AV3:AV19" si="1">(AU3-AT3)/AT3</f>
        <v>-2.0001869333582591E-2</v>
      </c>
      <c r="AW3" s="13">
        <f t="shared" ref="AW3:AW19" si="2">(AU3-AQ3)/AQ3</f>
        <v>-7.4076542539276813E-2</v>
      </c>
    </row>
    <row r="4" spans="1:49" s="5" customFormat="1" ht="13.5" customHeight="1" x14ac:dyDescent="0.2">
      <c r="A4" s="10" t="s">
        <v>2</v>
      </c>
      <c r="B4" s="14" t="s">
        <v>68</v>
      </c>
      <c r="C4" s="12">
        <v>1694.54</v>
      </c>
      <c r="D4" s="12">
        <v>1682.13</v>
      </c>
      <c r="E4" s="12">
        <v>1686.11</v>
      </c>
      <c r="F4" s="12">
        <v>1668.12</v>
      </c>
      <c r="G4" s="12">
        <v>1699.47</v>
      </c>
      <c r="H4" s="12">
        <v>1733.01</v>
      </c>
      <c r="I4" s="12">
        <v>1673.48</v>
      </c>
      <c r="J4" s="12">
        <v>1705.77</v>
      </c>
      <c r="K4" s="12">
        <v>1692.66</v>
      </c>
      <c r="L4" s="12">
        <v>1679.19</v>
      </c>
      <c r="M4" s="12">
        <v>1669.35</v>
      </c>
      <c r="N4" s="12">
        <v>1677.94</v>
      </c>
      <c r="O4" s="12">
        <v>1661.67</v>
      </c>
      <c r="P4" s="12">
        <v>1690.69</v>
      </c>
      <c r="Q4" s="12">
        <v>1726.92</v>
      </c>
      <c r="R4" s="12">
        <v>1748.72</v>
      </c>
      <c r="S4" s="12">
        <v>1754.28</v>
      </c>
      <c r="T4" s="12">
        <v>1729.69</v>
      </c>
      <c r="U4" s="12">
        <v>1720.11</v>
      </c>
      <c r="V4" s="12">
        <v>1688.73</v>
      </c>
      <c r="W4" s="12">
        <v>1700.19</v>
      </c>
      <c r="X4" s="12">
        <v>1685.24</v>
      </c>
      <c r="Y4" s="12">
        <v>1689.3</v>
      </c>
      <c r="Z4" s="12">
        <v>1697.35</v>
      </c>
      <c r="AA4" s="12">
        <v>1692.92</v>
      </c>
      <c r="AB4" s="12">
        <v>1724.24</v>
      </c>
      <c r="AC4" s="12">
        <v>1722.17</v>
      </c>
      <c r="AD4" s="12">
        <v>1715.15</v>
      </c>
      <c r="AE4" s="12">
        <v>1700.83</v>
      </c>
      <c r="AF4" s="12">
        <v>1682.86</v>
      </c>
      <c r="AG4" s="12">
        <v>1673.78</v>
      </c>
      <c r="AH4" s="12">
        <v>1665.37</v>
      </c>
      <c r="AI4" s="12">
        <v>1653.77</v>
      </c>
      <c r="AJ4" s="12">
        <v>1666.26</v>
      </c>
      <c r="AK4" s="12">
        <v>1655.16</v>
      </c>
      <c r="AL4" s="12">
        <v>1649.49</v>
      </c>
      <c r="AM4" s="12">
        <v>1669.03</v>
      </c>
      <c r="AN4" s="12">
        <v>1649.01</v>
      </c>
      <c r="AO4" s="12">
        <v>1654.97</v>
      </c>
      <c r="AP4" s="12">
        <v>1656.32</v>
      </c>
      <c r="AQ4" s="12">
        <v>1662.33</v>
      </c>
      <c r="AR4" s="12">
        <v>1699.09</v>
      </c>
      <c r="AS4" s="12">
        <v>1681.34</v>
      </c>
      <c r="AT4" s="12">
        <v>1683.39</v>
      </c>
      <c r="AU4" s="12">
        <v>1682.8</v>
      </c>
      <c r="AV4" s="13">
        <f t="shared" si="1"/>
        <v>-3.5048325105896166E-4</v>
      </c>
      <c r="AW4" s="13">
        <f t="shared" si="2"/>
        <v>1.2314041135033373E-2</v>
      </c>
    </row>
    <row r="5" spans="1:49" s="5" customFormat="1" ht="13.5" customHeight="1" x14ac:dyDescent="0.2">
      <c r="A5" s="10" t="s">
        <v>3</v>
      </c>
      <c r="B5" s="11" t="s">
        <v>69</v>
      </c>
      <c r="C5" s="12">
        <v>3458.35</v>
      </c>
      <c r="D5" s="12">
        <v>3413.99</v>
      </c>
      <c r="E5" s="12">
        <v>3402.25</v>
      </c>
      <c r="F5" s="12">
        <v>3393.55</v>
      </c>
      <c r="G5" s="12">
        <v>3323.64</v>
      </c>
      <c r="H5" s="12">
        <v>3271.18</v>
      </c>
      <c r="I5" s="12">
        <v>3202.24</v>
      </c>
      <c r="J5" s="12">
        <v>3183.5</v>
      </c>
      <c r="K5" s="12">
        <v>3136.86</v>
      </c>
      <c r="L5" s="12">
        <v>3110.32</v>
      </c>
      <c r="M5" s="12">
        <v>3072.26</v>
      </c>
      <c r="N5" s="12">
        <v>3041.17</v>
      </c>
      <c r="O5" s="12">
        <v>3003.33</v>
      </c>
      <c r="P5" s="12">
        <v>2971.64</v>
      </c>
      <c r="Q5" s="12">
        <v>2978.13</v>
      </c>
      <c r="R5" s="12">
        <v>2967.1</v>
      </c>
      <c r="S5" s="12">
        <v>2978.75</v>
      </c>
      <c r="T5" s="12">
        <v>2968.72</v>
      </c>
      <c r="U5" s="12">
        <v>2953.92</v>
      </c>
      <c r="V5" s="12">
        <v>2956.32</v>
      </c>
      <c r="W5" s="12">
        <v>2956.92</v>
      </c>
      <c r="X5" s="12">
        <v>2914.86</v>
      </c>
      <c r="Y5" s="12">
        <v>2871.92</v>
      </c>
      <c r="Z5" s="12">
        <v>2803.88</v>
      </c>
      <c r="AA5" s="12">
        <v>2776.99</v>
      </c>
      <c r="AB5" s="12">
        <v>2718.47</v>
      </c>
      <c r="AC5" s="12">
        <v>2624.28</v>
      </c>
      <c r="AD5" s="12">
        <v>2557.96</v>
      </c>
      <c r="AE5" s="12">
        <v>2465.9699999999998</v>
      </c>
      <c r="AF5" s="12">
        <v>2440.08</v>
      </c>
      <c r="AG5" s="12">
        <v>2458.52</v>
      </c>
      <c r="AH5" s="12">
        <v>2471.61</v>
      </c>
      <c r="AI5" s="12">
        <v>2309.83</v>
      </c>
      <c r="AJ5" s="12">
        <v>2300.11</v>
      </c>
      <c r="AK5" s="12">
        <v>2220.88</v>
      </c>
      <c r="AL5" s="12">
        <v>2146.5</v>
      </c>
      <c r="AM5" s="12">
        <v>2150.7800000000002</v>
      </c>
      <c r="AN5" s="12">
        <v>2119.0100000000002</v>
      </c>
      <c r="AO5" s="12">
        <v>2099.5100000000002</v>
      </c>
      <c r="AP5" s="12">
        <v>2100.04</v>
      </c>
      <c r="AQ5" s="12">
        <v>2075.27</v>
      </c>
      <c r="AR5" s="12">
        <v>2080.54</v>
      </c>
      <c r="AS5" s="12">
        <v>2067.52</v>
      </c>
      <c r="AT5" s="12">
        <v>2044.53</v>
      </c>
      <c r="AU5" s="12">
        <v>2082.4299999999998</v>
      </c>
      <c r="AV5" s="13">
        <f t="shared" si="1"/>
        <v>1.8537267733904548E-2</v>
      </c>
      <c r="AW5" s="13">
        <f t="shared" si="2"/>
        <v>3.4501534740057219E-3</v>
      </c>
    </row>
    <row r="6" spans="1:49" s="5" customFormat="1" ht="13.5" customHeight="1" x14ac:dyDescent="0.2">
      <c r="A6" s="10" t="s">
        <v>4</v>
      </c>
      <c r="B6" s="11" t="s">
        <v>70</v>
      </c>
      <c r="C6" s="12">
        <v>3038.31</v>
      </c>
      <c r="D6" s="12">
        <v>3032.7</v>
      </c>
      <c r="E6" s="12">
        <v>3002.55</v>
      </c>
      <c r="F6" s="12">
        <v>2965.39</v>
      </c>
      <c r="G6" s="12">
        <v>2988.2</v>
      </c>
      <c r="H6" s="12">
        <v>2895.33</v>
      </c>
      <c r="I6" s="12">
        <v>3107.19</v>
      </c>
      <c r="J6" s="12">
        <v>3027.78</v>
      </c>
      <c r="K6" s="12">
        <v>2999.59</v>
      </c>
      <c r="L6" s="12">
        <v>2964.45</v>
      </c>
      <c r="M6" s="12">
        <v>2966.14</v>
      </c>
      <c r="N6" s="12">
        <v>2976.5</v>
      </c>
      <c r="O6" s="12">
        <v>2964.14</v>
      </c>
      <c r="P6" s="12">
        <v>2969.02</v>
      </c>
      <c r="Q6" s="12">
        <v>2965.15</v>
      </c>
      <c r="R6" s="12">
        <v>2932.89</v>
      </c>
      <c r="S6" s="12">
        <v>2900.13</v>
      </c>
      <c r="T6" s="12">
        <v>2857.8</v>
      </c>
      <c r="U6" s="12">
        <v>2863.45</v>
      </c>
      <c r="V6" s="12">
        <v>2849.44</v>
      </c>
      <c r="W6" s="12">
        <v>2805</v>
      </c>
      <c r="X6" s="12">
        <v>2778.65</v>
      </c>
      <c r="Y6" s="12">
        <v>2666.53</v>
      </c>
      <c r="Z6" s="12">
        <v>2563.4699999999998</v>
      </c>
      <c r="AA6" s="12">
        <v>2529.4</v>
      </c>
      <c r="AB6" s="12">
        <v>2458.15</v>
      </c>
      <c r="AC6" s="12">
        <v>2316.12</v>
      </c>
      <c r="AD6" s="12">
        <v>2245.66</v>
      </c>
      <c r="AE6" s="12">
        <v>2199.7399999999998</v>
      </c>
      <c r="AF6" s="12">
        <v>2151.6</v>
      </c>
      <c r="AG6" s="12">
        <v>2116.77</v>
      </c>
      <c r="AH6" s="12">
        <v>2143.0300000000002</v>
      </c>
      <c r="AI6" s="12">
        <v>2087.4299999999998</v>
      </c>
      <c r="AJ6" s="12">
        <v>2007</v>
      </c>
      <c r="AK6" s="12">
        <v>1984.42</v>
      </c>
      <c r="AL6" s="12">
        <v>1923.54</v>
      </c>
      <c r="AM6" s="12">
        <v>1940.33</v>
      </c>
      <c r="AN6" s="12">
        <v>1950.77</v>
      </c>
      <c r="AO6" s="12">
        <v>1941.82</v>
      </c>
      <c r="AP6" s="12">
        <v>1899.19</v>
      </c>
      <c r="AQ6" s="12">
        <v>1781.07</v>
      </c>
      <c r="AR6" s="12">
        <v>1774.36</v>
      </c>
      <c r="AS6" s="12">
        <v>1743.45</v>
      </c>
      <c r="AT6" s="12">
        <v>1727.69</v>
      </c>
      <c r="AU6" s="12">
        <v>1708.67</v>
      </c>
      <c r="AV6" s="13">
        <f t="shared" si="1"/>
        <v>-1.1008919424202247E-2</v>
      </c>
      <c r="AW6" s="13">
        <f t="shared" si="2"/>
        <v>-4.0649721796448129E-2</v>
      </c>
    </row>
    <row r="7" spans="1:49" s="5" customFormat="1" ht="13.5" customHeight="1" x14ac:dyDescent="0.2">
      <c r="A7" s="15" t="s">
        <v>5</v>
      </c>
      <c r="B7" s="27" t="s">
        <v>71</v>
      </c>
      <c r="C7" s="35">
        <v>29108.5</v>
      </c>
      <c r="D7" s="35">
        <v>28569.01</v>
      </c>
      <c r="E7" s="35">
        <v>28582.18</v>
      </c>
      <c r="F7" s="35">
        <v>28280.5</v>
      </c>
      <c r="G7" s="35">
        <v>27903.9</v>
      </c>
      <c r="H7" s="35">
        <v>27686.99</v>
      </c>
      <c r="I7" s="35">
        <v>27092.13</v>
      </c>
      <c r="J7" s="35">
        <v>26917.08</v>
      </c>
      <c r="K7" s="35">
        <v>26613.69</v>
      </c>
      <c r="L7" s="35">
        <v>26127.15</v>
      </c>
      <c r="M7" s="35">
        <v>25785.09</v>
      </c>
      <c r="N7" s="35">
        <v>25557.07</v>
      </c>
      <c r="O7" s="35">
        <v>25122.37</v>
      </c>
      <c r="P7" s="35">
        <v>24827.75</v>
      </c>
      <c r="Q7" s="35">
        <v>24489.39</v>
      </c>
      <c r="R7" s="35">
        <v>24202.54</v>
      </c>
      <c r="S7" s="35">
        <v>24091.88</v>
      </c>
      <c r="T7" s="35">
        <v>23687.47</v>
      </c>
      <c r="U7" s="35">
        <v>23530.77</v>
      </c>
      <c r="V7" s="35">
        <v>23220.35</v>
      </c>
      <c r="W7" s="35">
        <v>23030.43</v>
      </c>
      <c r="X7" s="35">
        <v>22750.02</v>
      </c>
      <c r="Y7" s="35">
        <v>22495.15</v>
      </c>
      <c r="Z7" s="35">
        <v>22191.9</v>
      </c>
      <c r="AA7" s="35">
        <v>22035.49</v>
      </c>
      <c r="AB7" s="35">
        <v>22343.67</v>
      </c>
      <c r="AC7" s="35">
        <v>21927.62</v>
      </c>
      <c r="AD7" s="35">
        <v>21205.47</v>
      </c>
      <c r="AE7" s="35">
        <v>20805.05</v>
      </c>
      <c r="AF7" s="35">
        <v>20354.740000000002</v>
      </c>
      <c r="AG7" s="35">
        <v>19883.23</v>
      </c>
      <c r="AH7" s="35">
        <v>19716.849999999999</v>
      </c>
      <c r="AI7" s="35">
        <v>19295.990000000002</v>
      </c>
      <c r="AJ7" s="35">
        <v>18996.11</v>
      </c>
      <c r="AK7" s="35">
        <v>18830.259999999998</v>
      </c>
      <c r="AL7" s="35">
        <v>18660.45</v>
      </c>
      <c r="AM7" s="35">
        <v>18461.45</v>
      </c>
      <c r="AN7" s="35">
        <v>18299.849999999999</v>
      </c>
      <c r="AO7" s="35">
        <v>18141.72</v>
      </c>
      <c r="AP7" s="35">
        <v>17997.32</v>
      </c>
      <c r="AQ7" s="35">
        <v>17869.05</v>
      </c>
      <c r="AR7" s="35">
        <v>17575.02</v>
      </c>
      <c r="AS7" s="35">
        <v>17331.490000000002</v>
      </c>
      <c r="AT7" s="35">
        <v>17163.509999999998</v>
      </c>
      <c r="AU7" s="35">
        <v>16913.02</v>
      </c>
      <c r="AV7" s="28">
        <f t="shared" si="1"/>
        <v>-1.4594334142608242E-2</v>
      </c>
      <c r="AW7" s="13">
        <f t="shared" si="2"/>
        <v>-5.3502004863157183E-2</v>
      </c>
    </row>
    <row r="8" spans="1:49" s="5" customFormat="1" ht="13.5" customHeight="1" x14ac:dyDescent="0.2">
      <c r="A8" s="17" t="s">
        <v>6</v>
      </c>
      <c r="B8" s="18" t="s">
        <v>72</v>
      </c>
      <c r="C8" s="19">
        <v>7901.93</v>
      </c>
      <c r="D8" s="19">
        <v>7939.18</v>
      </c>
      <c r="E8" s="19">
        <v>7936.06</v>
      </c>
      <c r="F8" s="19">
        <v>7916.11</v>
      </c>
      <c r="G8" s="19">
        <v>7930.8</v>
      </c>
      <c r="H8" s="19">
        <v>7902.61</v>
      </c>
      <c r="I8" s="19">
        <v>7931.45</v>
      </c>
      <c r="J8" s="19">
        <v>7967.78</v>
      </c>
      <c r="K8" s="19">
        <v>7950.41</v>
      </c>
      <c r="L8" s="19">
        <v>7998.47</v>
      </c>
      <c r="M8" s="19">
        <v>7979.11</v>
      </c>
      <c r="N8" s="19">
        <v>7945.95</v>
      </c>
      <c r="O8" s="19">
        <v>7996.8</v>
      </c>
      <c r="P8" s="19">
        <v>8037.21</v>
      </c>
      <c r="Q8" s="19">
        <v>8123.25</v>
      </c>
      <c r="R8" s="19">
        <v>8277.41</v>
      </c>
      <c r="S8" s="19">
        <v>8381.9699999999993</v>
      </c>
      <c r="T8" s="19">
        <v>8427.7999999999993</v>
      </c>
      <c r="U8" s="19">
        <v>8582.85</v>
      </c>
      <c r="V8" s="19">
        <v>8671.52</v>
      </c>
      <c r="W8" s="19">
        <v>8810.34</v>
      </c>
      <c r="X8" s="19">
        <v>9051.5300000000007</v>
      </c>
      <c r="Y8" s="19">
        <v>8988.06</v>
      </c>
      <c r="Z8" s="19">
        <v>9019.74</v>
      </c>
      <c r="AA8" s="19">
        <v>9016.93</v>
      </c>
      <c r="AB8" s="19">
        <v>9109.94</v>
      </c>
      <c r="AC8" s="19">
        <v>9200.34</v>
      </c>
      <c r="AD8" s="19">
        <v>9231.94</v>
      </c>
      <c r="AE8" s="19">
        <v>9208.6299999999992</v>
      </c>
      <c r="AF8" s="19">
        <v>8992.2999999999993</v>
      </c>
      <c r="AG8" s="19">
        <v>8861.44</v>
      </c>
      <c r="AH8" s="19">
        <v>8797.5400000000009</v>
      </c>
      <c r="AI8" s="19">
        <v>8731</v>
      </c>
      <c r="AJ8" s="19">
        <v>8590.3700000000008</v>
      </c>
      <c r="AK8" s="19">
        <v>8677.82</v>
      </c>
      <c r="AL8" s="19">
        <v>8533.7800000000007</v>
      </c>
      <c r="AM8" s="19">
        <v>8491.98</v>
      </c>
      <c r="AN8" s="19">
        <v>8514.41</v>
      </c>
      <c r="AO8" s="19">
        <v>8395.36</v>
      </c>
      <c r="AP8" s="19">
        <v>8308.34</v>
      </c>
      <c r="AQ8" s="19">
        <v>8280.99</v>
      </c>
      <c r="AR8" s="19">
        <v>8253.92</v>
      </c>
      <c r="AS8" s="19">
        <v>8223.35</v>
      </c>
      <c r="AT8" s="19">
        <v>8218.18</v>
      </c>
      <c r="AU8" s="19">
        <v>8136.48</v>
      </c>
      <c r="AV8" s="20">
        <f t="shared" si="1"/>
        <v>-9.9413738808350176E-3</v>
      </c>
      <c r="AW8" s="20">
        <f t="shared" si="2"/>
        <v>-1.7450812040589375E-2</v>
      </c>
    </row>
    <row r="9" spans="1:49" s="5" customFormat="1" ht="13.5" customHeight="1" x14ac:dyDescent="0.2">
      <c r="A9" s="17" t="s">
        <v>8</v>
      </c>
      <c r="B9" s="18" t="s">
        <v>73</v>
      </c>
      <c r="C9" s="19">
        <v>14784.66</v>
      </c>
      <c r="D9" s="19">
        <v>14877.19</v>
      </c>
      <c r="E9" s="19">
        <v>15054.34</v>
      </c>
      <c r="F9" s="19">
        <v>15007.53</v>
      </c>
      <c r="G9" s="19">
        <v>15047.07</v>
      </c>
      <c r="H9" s="19">
        <v>14911.88</v>
      </c>
      <c r="I9" s="19">
        <v>14852.55</v>
      </c>
      <c r="J9" s="19">
        <v>14834.58</v>
      </c>
      <c r="K9" s="19">
        <v>14872.85</v>
      </c>
      <c r="L9" s="19">
        <v>14862.03</v>
      </c>
      <c r="M9" s="19">
        <v>14905.33</v>
      </c>
      <c r="N9" s="19">
        <v>15054.13</v>
      </c>
      <c r="O9" s="19">
        <v>15002.86</v>
      </c>
      <c r="P9" s="19">
        <v>15020.74</v>
      </c>
      <c r="Q9" s="19">
        <v>15052.49</v>
      </c>
      <c r="R9" s="19">
        <v>14990.61</v>
      </c>
      <c r="S9" s="19">
        <v>15021.24</v>
      </c>
      <c r="T9" s="19">
        <v>15070.72</v>
      </c>
      <c r="U9" s="19">
        <v>15079.59</v>
      </c>
      <c r="V9" s="19">
        <v>15074.87</v>
      </c>
      <c r="W9" s="19">
        <v>15039.45</v>
      </c>
      <c r="X9" s="19">
        <v>15162.19</v>
      </c>
      <c r="Y9" s="19">
        <v>15220.05</v>
      </c>
      <c r="Z9" s="19">
        <v>15402.92</v>
      </c>
      <c r="AA9" s="19">
        <v>15413.85</v>
      </c>
      <c r="AB9" s="19">
        <v>15558.65</v>
      </c>
      <c r="AC9" s="19">
        <v>15553.17</v>
      </c>
      <c r="AD9" s="19">
        <v>15478.81</v>
      </c>
      <c r="AE9" s="19">
        <v>15853.8</v>
      </c>
      <c r="AF9" s="19">
        <v>15581.67</v>
      </c>
      <c r="AG9" s="19">
        <v>15530.52</v>
      </c>
      <c r="AH9" s="19">
        <v>15526.24</v>
      </c>
      <c r="AI9" s="19">
        <v>15552.87</v>
      </c>
      <c r="AJ9" s="19">
        <v>15502.14</v>
      </c>
      <c r="AK9" s="19">
        <v>15548.88</v>
      </c>
      <c r="AL9" s="19">
        <v>15441.29</v>
      </c>
      <c r="AM9" s="19">
        <v>15373.05</v>
      </c>
      <c r="AN9" s="19">
        <v>15354.13</v>
      </c>
      <c r="AO9" s="19">
        <v>15278.92</v>
      </c>
      <c r="AP9" s="19">
        <v>15213.9</v>
      </c>
      <c r="AQ9" s="19">
        <v>15187.61</v>
      </c>
      <c r="AR9" s="19">
        <v>15145.87</v>
      </c>
      <c r="AS9" s="19">
        <v>15134</v>
      </c>
      <c r="AT9" s="19">
        <v>15153.32</v>
      </c>
      <c r="AU9" s="21">
        <v>15117.08</v>
      </c>
      <c r="AV9" s="20">
        <f t="shared" si="1"/>
        <v>-2.3915551179543347E-3</v>
      </c>
      <c r="AW9" s="22">
        <f t="shared" si="2"/>
        <v>-4.6439169823297181E-3</v>
      </c>
    </row>
    <row r="10" spans="1:49" s="5" customFormat="1" ht="13.5" customHeight="1" x14ac:dyDescent="0.2">
      <c r="A10" s="23"/>
      <c r="B10" s="24" t="s">
        <v>74</v>
      </c>
      <c r="C10" s="25">
        <f>SUM(C11:C18)</f>
        <v>26774.13</v>
      </c>
      <c r="D10" s="25">
        <f t="shared" ref="D10:AU10" si="3">SUM(D11:D18)</f>
        <v>27453.879999999997</v>
      </c>
      <c r="E10" s="25">
        <f t="shared" si="3"/>
        <v>27754.78</v>
      </c>
      <c r="F10" s="25">
        <f t="shared" si="3"/>
        <v>27659.760000000002</v>
      </c>
      <c r="G10" s="25">
        <f t="shared" si="3"/>
        <v>27294.559999999998</v>
      </c>
      <c r="H10" s="25">
        <f t="shared" si="3"/>
        <v>27522.329999999998</v>
      </c>
      <c r="I10" s="25">
        <f t="shared" si="3"/>
        <v>26678.559999999998</v>
      </c>
      <c r="J10" s="25">
        <f t="shared" si="3"/>
        <v>27039.93</v>
      </c>
      <c r="K10" s="25">
        <f t="shared" si="3"/>
        <v>28575.54</v>
      </c>
      <c r="L10" s="25">
        <f t="shared" si="3"/>
        <v>27634.79</v>
      </c>
      <c r="M10" s="25">
        <f t="shared" si="3"/>
        <v>28573.15</v>
      </c>
      <c r="N10" s="25">
        <f t="shared" si="3"/>
        <v>28460.91</v>
      </c>
      <c r="O10" s="25">
        <f t="shared" si="3"/>
        <v>28404.26</v>
      </c>
      <c r="P10" s="25">
        <f t="shared" si="3"/>
        <v>27944.850000000002</v>
      </c>
      <c r="Q10" s="25">
        <f t="shared" si="3"/>
        <v>28463.640000000003</v>
      </c>
      <c r="R10" s="25">
        <f t="shared" si="3"/>
        <v>28445.79</v>
      </c>
      <c r="S10" s="25">
        <f t="shared" si="3"/>
        <v>28239.86</v>
      </c>
      <c r="T10" s="25">
        <f t="shared" si="3"/>
        <v>28322.370000000003</v>
      </c>
      <c r="U10" s="25">
        <f t="shared" si="3"/>
        <v>28681.93</v>
      </c>
      <c r="V10" s="25">
        <f t="shared" si="3"/>
        <v>28706.210000000003</v>
      </c>
      <c r="W10" s="25">
        <f t="shared" si="3"/>
        <v>28581.910000000003</v>
      </c>
      <c r="X10" s="25">
        <f t="shared" si="3"/>
        <v>28705.519999999997</v>
      </c>
      <c r="Y10" s="25">
        <f t="shared" si="3"/>
        <v>28843.219999999998</v>
      </c>
      <c r="Z10" s="25">
        <f t="shared" si="3"/>
        <v>28885.799999999996</v>
      </c>
      <c r="AA10" s="25">
        <f t="shared" si="3"/>
        <v>28249.120000000003</v>
      </c>
      <c r="AB10" s="25">
        <f t="shared" si="3"/>
        <v>28772.049999999996</v>
      </c>
      <c r="AC10" s="25">
        <f t="shared" si="3"/>
        <v>27682.059999999998</v>
      </c>
      <c r="AD10" s="25">
        <f t="shared" si="3"/>
        <v>27469.759999999998</v>
      </c>
      <c r="AE10" s="25">
        <f t="shared" si="3"/>
        <v>26809.32</v>
      </c>
      <c r="AF10" s="25">
        <f t="shared" si="3"/>
        <v>26036.350000000002</v>
      </c>
      <c r="AG10" s="25">
        <f t="shared" si="3"/>
        <v>25914.760000000002</v>
      </c>
      <c r="AH10" s="25">
        <f t="shared" si="3"/>
        <v>26166.789999999997</v>
      </c>
      <c r="AI10" s="25">
        <f t="shared" si="3"/>
        <v>26781.25</v>
      </c>
      <c r="AJ10" s="25">
        <f t="shared" si="3"/>
        <v>27012.33</v>
      </c>
      <c r="AK10" s="25">
        <f t="shared" si="3"/>
        <v>26952.059999999998</v>
      </c>
      <c r="AL10" s="25">
        <f t="shared" si="3"/>
        <v>27449.09</v>
      </c>
      <c r="AM10" s="25">
        <f t="shared" si="3"/>
        <v>27826.44</v>
      </c>
      <c r="AN10" s="25">
        <f t="shared" si="3"/>
        <v>28041.54</v>
      </c>
      <c r="AO10" s="25">
        <f t="shared" si="3"/>
        <v>28014.43</v>
      </c>
      <c r="AP10" s="25">
        <f t="shared" si="3"/>
        <v>27154.989999999998</v>
      </c>
      <c r="AQ10" s="25">
        <f t="shared" si="3"/>
        <v>26920.5</v>
      </c>
      <c r="AR10" s="25">
        <f t="shared" si="3"/>
        <v>26903.040000000001</v>
      </c>
      <c r="AS10" s="25">
        <f t="shared" si="3"/>
        <v>26309.190000000002</v>
      </c>
      <c r="AT10" s="25">
        <f t="shared" si="3"/>
        <v>26472.13</v>
      </c>
      <c r="AU10" s="25">
        <f t="shared" si="3"/>
        <v>26062.270000000004</v>
      </c>
      <c r="AV10" s="9">
        <f t="shared" si="1"/>
        <v>-1.5482698218843627E-2</v>
      </c>
      <c r="AW10" s="9">
        <f t="shared" si="2"/>
        <v>-3.1880165672999977E-2</v>
      </c>
    </row>
    <row r="11" spans="1:49" s="5" customFormat="1" ht="13.5" customHeight="1" x14ac:dyDescent="0.2">
      <c r="A11" s="10" t="s">
        <v>10</v>
      </c>
      <c r="B11" s="26" t="s">
        <v>75</v>
      </c>
      <c r="C11" s="1">
        <v>7231.45</v>
      </c>
      <c r="D11" s="1">
        <v>7130.77</v>
      </c>
      <c r="E11" s="1">
        <v>7133.41</v>
      </c>
      <c r="F11" s="1">
        <v>7105.73</v>
      </c>
      <c r="G11" s="1">
        <v>7154.14</v>
      </c>
      <c r="H11" s="1">
        <v>7268.58</v>
      </c>
      <c r="I11" s="1">
        <v>7195.83</v>
      </c>
      <c r="J11" s="1">
        <v>7344.15</v>
      </c>
      <c r="K11" s="1">
        <v>7141.64</v>
      </c>
      <c r="L11" s="1">
        <v>6973.92</v>
      </c>
      <c r="M11" s="1">
        <v>7043.76</v>
      </c>
      <c r="N11" s="1">
        <v>7110.03</v>
      </c>
      <c r="O11" s="1">
        <v>7070.66</v>
      </c>
      <c r="P11" s="1">
        <v>7085.01</v>
      </c>
      <c r="Q11" s="1">
        <v>7084.62</v>
      </c>
      <c r="R11" s="1">
        <v>7072.06</v>
      </c>
      <c r="S11" s="1">
        <v>7155.49</v>
      </c>
      <c r="T11" s="1">
        <v>7162.76</v>
      </c>
      <c r="U11" s="1">
        <v>6997.3</v>
      </c>
      <c r="V11" s="1">
        <v>6937.36</v>
      </c>
      <c r="W11" s="1">
        <v>6898.59</v>
      </c>
      <c r="X11" s="1">
        <v>6882.2</v>
      </c>
      <c r="Y11" s="1">
        <v>6828.17</v>
      </c>
      <c r="Z11" s="1">
        <v>6779.83</v>
      </c>
      <c r="AA11" s="1">
        <v>6722.14</v>
      </c>
      <c r="AB11" s="1">
        <v>6617.45</v>
      </c>
      <c r="AC11" s="1">
        <v>6512.28</v>
      </c>
      <c r="AD11" s="1">
        <v>6366.07</v>
      </c>
      <c r="AE11" s="1">
        <v>6161.26</v>
      </c>
      <c r="AF11" s="1">
        <v>5944.04</v>
      </c>
      <c r="AG11" s="1">
        <v>5926.41</v>
      </c>
      <c r="AH11" s="1">
        <v>5869.03</v>
      </c>
      <c r="AI11" s="1">
        <v>5887.47</v>
      </c>
      <c r="AJ11" s="1">
        <v>5835.52</v>
      </c>
      <c r="AK11" s="1">
        <v>5812.32</v>
      </c>
      <c r="AL11" s="1">
        <v>5777.54</v>
      </c>
      <c r="AM11" s="1">
        <v>5730.87</v>
      </c>
      <c r="AN11" s="1">
        <v>5746.08</v>
      </c>
      <c r="AO11" s="1">
        <v>5728.14</v>
      </c>
      <c r="AP11" s="1">
        <v>5683.05</v>
      </c>
      <c r="AQ11" s="1">
        <v>5674.48</v>
      </c>
      <c r="AR11" s="1">
        <v>5669.58</v>
      </c>
      <c r="AS11" s="1">
        <v>5653.74</v>
      </c>
      <c r="AT11" s="1">
        <v>5675.15</v>
      </c>
      <c r="AU11" s="1">
        <v>5643.34</v>
      </c>
      <c r="AV11" s="13">
        <f t="shared" si="1"/>
        <v>-5.6051381901799056E-3</v>
      </c>
      <c r="AW11" s="13">
        <f t="shared" si="2"/>
        <v>-5.4877275098333981E-3</v>
      </c>
    </row>
    <row r="12" spans="1:49" s="5" customFormat="1" ht="13.5" customHeight="1" x14ac:dyDescent="0.2">
      <c r="A12" s="10" t="s">
        <v>11</v>
      </c>
      <c r="B12" s="26" t="s">
        <v>76</v>
      </c>
      <c r="C12" s="1">
        <v>3877.6</v>
      </c>
      <c r="D12" s="1">
        <v>3745.3</v>
      </c>
      <c r="E12" s="1">
        <v>3832.79</v>
      </c>
      <c r="F12" s="1">
        <v>3876.2</v>
      </c>
      <c r="G12" s="1">
        <v>3838.79</v>
      </c>
      <c r="H12" s="1">
        <v>3869.88</v>
      </c>
      <c r="I12" s="1">
        <v>3880.17</v>
      </c>
      <c r="J12" s="1">
        <v>3956.96</v>
      </c>
      <c r="K12" s="1">
        <v>4080.26</v>
      </c>
      <c r="L12" s="1">
        <v>4176.2</v>
      </c>
      <c r="M12" s="1">
        <v>4166.7700000000004</v>
      </c>
      <c r="N12" s="1">
        <v>4143.59</v>
      </c>
      <c r="O12" s="1">
        <v>4081.71</v>
      </c>
      <c r="P12" s="1">
        <v>4190.6499999999996</v>
      </c>
      <c r="Q12" s="1">
        <v>4236.21</v>
      </c>
      <c r="R12" s="1">
        <v>4192.72</v>
      </c>
      <c r="S12" s="1">
        <v>4189.8999999999996</v>
      </c>
      <c r="T12" s="1">
        <v>4197.6499999999996</v>
      </c>
      <c r="U12" s="1">
        <v>4277.25</v>
      </c>
      <c r="V12" s="1">
        <v>4288.5200000000004</v>
      </c>
      <c r="W12" s="1">
        <v>4182.88</v>
      </c>
      <c r="X12" s="1">
        <v>4124.78</v>
      </c>
      <c r="Y12" s="1">
        <v>4258.83</v>
      </c>
      <c r="Z12" s="1">
        <v>4317.32</v>
      </c>
      <c r="AA12" s="1">
        <v>4251.6400000000003</v>
      </c>
      <c r="AB12" s="1">
        <v>4091.93</v>
      </c>
      <c r="AC12" s="1">
        <v>4039.88</v>
      </c>
      <c r="AD12" s="1">
        <v>4067.57</v>
      </c>
      <c r="AE12" s="1">
        <v>4160.3999999999996</v>
      </c>
      <c r="AF12" s="1">
        <v>4093.36</v>
      </c>
      <c r="AG12" s="1">
        <v>4162.79</v>
      </c>
      <c r="AH12" s="1">
        <v>4187.18</v>
      </c>
      <c r="AI12" s="1">
        <v>4327.21</v>
      </c>
      <c r="AJ12" s="1">
        <v>4399.24</v>
      </c>
      <c r="AK12" s="1">
        <v>4296</v>
      </c>
      <c r="AL12" s="1">
        <v>4317.5200000000004</v>
      </c>
      <c r="AM12" s="1">
        <v>4427.25</v>
      </c>
      <c r="AN12" s="1">
        <v>4464.6000000000004</v>
      </c>
      <c r="AO12" s="1">
        <v>4574.1400000000003</v>
      </c>
      <c r="AP12" s="1">
        <v>4552.55</v>
      </c>
      <c r="AQ12" s="1">
        <v>4496.71</v>
      </c>
      <c r="AR12" s="1">
        <v>4470.0200000000004</v>
      </c>
      <c r="AS12" s="1">
        <v>4254.51</v>
      </c>
      <c r="AT12" s="1">
        <v>4283.8999999999996</v>
      </c>
      <c r="AU12" s="1">
        <v>4204.72</v>
      </c>
      <c r="AV12" s="13">
        <f t="shared" si="1"/>
        <v>-1.8483157870164895E-2</v>
      </c>
      <c r="AW12" s="13">
        <f t="shared" si="2"/>
        <v>-6.4934140738450954E-2</v>
      </c>
    </row>
    <row r="13" spans="1:49" s="5" customFormat="1" ht="13.5" customHeight="1" x14ac:dyDescent="0.2">
      <c r="A13" s="10" t="s">
        <v>12</v>
      </c>
      <c r="B13" s="26" t="s">
        <v>77</v>
      </c>
      <c r="C13" s="1">
        <v>920.03</v>
      </c>
      <c r="D13" s="1">
        <v>911.2</v>
      </c>
      <c r="E13" s="1">
        <v>908.15</v>
      </c>
      <c r="F13" s="1">
        <v>903.18</v>
      </c>
      <c r="G13" s="1">
        <v>885.92</v>
      </c>
      <c r="H13" s="1">
        <v>874.35</v>
      </c>
      <c r="I13" s="1">
        <v>867.25</v>
      </c>
      <c r="J13" s="1">
        <v>859.78</v>
      </c>
      <c r="K13" s="1">
        <v>860.2</v>
      </c>
      <c r="L13" s="1">
        <v>869.09</v>
      </c>
      <c r="M13" s="1">
        <v>876.83</v>
      </c>
      <c r="N13" s="1">
        <v>885.89</v>
      </c>
      <c r="O13" s="1">
        <v>905.98</v>
      </c>
      <c r="P13" s="1">
        <v>906.95</v>
      </c>
      <c r="Q13" s="1">
        <v>898.34</v>
      </c>
      <c r="R13" s="1">
        <v>886.75</v>
      </c>
      <c r="S13" s="1">
        <v>874.46</v>
      </c>
      <c r="T13" s="1">
        <v>876.33</v>
      </c>
      <c r="U13" s="1">
        <v>892.4</v>
      </c>
      <c r="V13" s="1">
        <v>882.09</v>
      </c>
      <c r="W13" s="1">
        <v>870.34</v>
      </c>
      <c r="X13" s="1">
        <v>869.16</v>
      </c>
      <c r="Y13" s="1">
        <v>863.58</v>
      </c>
      <c r="Z13" s="1">
        <v>839.18</v>
      </c>
      <c r="AA13" s="1">
        <v>837.82</v>
      </c>
      <c r="AB13" s="1">
        <v>822.4</v>
      </c>
      <c r="AC13" s="1">
        <v>806.34</v>
      </c>
      <c r="AD13" s="1">
        <v>790.82</v>
      </c>
      <c r="AE13" s="1">
        <v>776.57</v>
      </c>
      <c r="AF13" s="1">
        <v>719.12</v>
      </c>
      <c r="AG13" s="1">
        <v>708.03</v>
      </c>
      <c r="AH13" s="1">
        <v>722.14</v>
      </c>
      <c r="AI13" s="1">
        <v>749</v>
      </c>
      <c r="AJ13" s="1">
        <v>775.05</v>
      </c>
      <c r="AK13" s="1">
        <v>788.35</v>
      </c>
      <c r="AL13" s="1">
        <v>828.87</v>
      </c>
      <c r="AM13" s="1">
        <v>832.67</v>
      </c>
      <c r="AN13" s="1">
        <v>845.43</v>
      </c>
      <c r="AO13" s="1">
        <v>834.14</v>
      </c>
      <c r="AP13" s="1">
        <v>788.97</v>
      </c>
      <c r="AQ13" s="1">
        <v>847.9</v>
      </c>
      <c r="AR13" s="1">
        <v>815.53</v>
      </c>
      <c r="AS13" s="1">
        <v>823.9</v>
      </c>
      <c r="AT13" s="1">
        <v>790.77</v>
      </c>
      <c r="AU13" s="1">
        <v>774.6</v>
      </c>
      <c r="AV13" s="13">
        <f t="shared" si="1"/>
        <v>-2.0448423688303755E-2</v>
      </c>
      <c r="AW13" s="13">
        <f t="shared" si="2"/>
        <v>-8.6448873687934844E-2</v>
      </c>
    </row>
    <row r="14" spans="1:49" s="5" customFormat="1" ht="13.5" customHeight="1" x14ac:dyDescent="0.2">
      <c r="A14" s="10" t="s">
        <v>13</v>
      </c>
      <c r="B14" s="26" t="s">
        <v>78</v>
      </c>
      <c r="C14" s="1">
        <v>2437.62</v>
      </c>
      <c r="D14" s="1">
        <v>2449.21</v>
      </c>
      <c r="E14" s="1">
        <v>2460.63</v>
      </c>
      <c r="F14" s="1">
        <v>2473.25</v>
      </c>
      <c r="G14" s="1">
        <v>2470.31</v>
      </c>
      <c r="H14" s="1">
        <v>2494.02</v>
      </c>
      <c r="I14" s="1">
        <v>2474.67</v>
      </c>
      <c r="J14" s="1">
        <v>2454.14</v>
      </c>
      <c r="K14" s="1">
        <v>2422.9499999999998</v>
      </c>
      <c r="L14" s="1">
        <v>2423.64</v>
      </c>
      <c r="M14" s="1">
        <v>2446.6799999999998</v>
      </c>
      <c r="N14" s="1">
        <v>2438.06</v>
      </c>
      <c r="O14" s="1">
        <v>2443.44</v>
      </c>
      <c r="P14" s="1">
        <v>2416.91</v>
      </c>
      <c r="Q14" s="1">
        <v>2378.85</v>
      </c>
      <c r="R14" s="1">
        <v>2364.3000000000002</v>
      </c>
      <c r="S14" s="1">
        <v>2335.7800000000002</v>
      </c>
      <c r="T14" s="1">
        <v>2319.5300000000002</v>
      </c>
      <c r="U14" s="1">
        <v>2326.14</v>
      </c>
      <c r="V14" s="1">
        <v>2327.8200000000002</v>
      </c>
      <c r="W14" s="1">
        <v>2376.1799999999998</v>
      </c>
      <c r="X14" s="1">
        <v>2403.7800000000002</v>
      </c>
      <c r="Y14" s="1">
        <v>2430.39</v>
      </c>
      <c r="Z14" s="1">
        <v>2469.83</v>
      </c>
      <c r="AA14" s="1">
        <v>2469.92</v>
      </c>
      <c r="AB14" s="1">
        <v>2450.83</v>
      </c>
      <c r="AC14" s="1">
        <v>2468.37</v>
      </c>
      <c r="AD14" s="1">
        <v>2461.7600000000002</v>
      </c>
      <c r="AE14" s="1">
        <v>2455.0100000000002</v>
      </c>
      <c r="AF14" s="1">
        <v>2417</v>
      </c>
      <c r="AG14" s="1">
        <v>2384.1</v>
      </c>
      <c r="AH14" s="1">
        <v>2390.2800000000002</v>
      </c>
      <c r="AI14" s="1">
        <v>2375.0500000000002</v>
      </c>
      <c r="AJ14" s="1">
        <v>2400.5700000000002</v>
      </c>
      <c r="AK14" s="1">
        <v>2399.7600000000002</v>
      </c>
      <c r="AL14" s="1">
        <v>2394.64</v>
      </c>
      <c r="AM14" s="1">
        <v>2413.7600000000002</v>
      </c>
      <c r="AN14" s="1">
        <v>2519.84</v>
      </c>
      <c r="AO14" s="1">
        <v>2458.04</v>
      </c>
      <c r="AP14" s="1">
        <v>2389.48</v>
      </c>
      <c r="AQ14" s="1">
        <v>2388.73</v>
      </c>
      <c r="AR14" s="1">
        <v>2365.6999999999998</v>
      </c>
      <c r="AS14" s="1">
        <v>2385.9699999999998</v>
      </c>
      <c r="AT14" s="1">
        <v>2404.48</v>
      </c>
      <c r="AU14" s="1">
        <v>2399.48</v>
      </c>
      <c r="AV14" s="13">
        <f t="shared" si="1"/>
        <v>-2.0794516901783337E-3</v>
      </c>
      <c r="AW14" s="13">
        <f t="shared" si="2"/>
        <v>4.5002993222339905E-3</v>
      </c>
    </row>
    <row r="15" spans="1:49" s="5" customFormat="1" ht="13.5" customHeight="1" x14ac:dyDescent="0.2">
      <c r="A15" s="10" t="s">
        <v>14</v>
      </c>
      <c r="B15" s="26" t="s">
        <v>79</v>
      </c>
      <c r="C15" s="1">
        <v>616.04999999999995</v>
      </c>
      <c r="D15" s="1">
        <v>561.02</v>
      </c>
      <c r="E15" s="1">
        <v>579.71</v>
      </c>
      <c r="F15" s="1">
        <v>606.1</v>
      </c>
      <c r="G15" s="1">
        <v>629.99</v>
      </c>
      <c r="H15" s="1">
        <v>607.57000000000005</v>
      </c>
      <c r="I15" s="1">
        <v>642.13</v>
      </c>
      <c r="J15" s="1">
        <v>619.07000000000005</v>
      </c>
      <c r="K15" s="1">
        <v>579.1</v>
      </c>
      <c r="L15" s="1">
        <v>573.77</v>
      </c>
      <c r="M15" s="1">
        <v>558.04999999999995</v>
      </c>
      <c r="N15" s="1">
        <v>582.41</v>
      </c>
      <c r="O15" s="1">
        <v>582.35</v>
      </c>
      <c r="P15" s="1">
        <v>611.36</v>
      </c>
      <c r="Q15" s="1">
        <v>630.03</v>
      </c>
      <c r="R15" s="1">
        <v>646.9</v>
      </c>
      <c r="S15" s="1">
        <v>668.36</v>
      </c>
      <c r="T15" s="1">
        <v>651.26</v>
      </c>
      <c r="U15" s="1">
        <v>653.33000000000004</v>
      </c>
      <c r="V15" s="1">
        <v>649.79</v>
      </c>
      <c r="W15" s="1">
        <v>678.83</v>
      </c>
      <c r="X15" s="1">
        <v>686.74</v>
      </c>
      <c r="Y15" s="1">
        <v>703.47</v>
      </c>
      <c r="Z15" s="1">
        <v>697.46</v>
      </c>
      <c r="AA15" s="1">
        <v>702.44</v>
      </c>
      <c r="AB15" s="1">
        <v>728.55</v>
      </c>
      <c r="AC15" s="1">
        <v>698.16</v>
      </c>
      <c r="AD15" s="1">
        <v>687.48</v>
      </c>
      <c r="AE15" s="1">
        <v>664.8</v>
      </c>
      <c r="AF15" s="1">
        <v>678.1</v>
      </c>
      <c r="AG15" s="1">
        <v>649.44000000000005</v>
      </c>
      <c r="AH15" s="1">
        <v>690.92</v>
      </c>
      <c r="AI15" s="1">
        <v>691.93</v>
      </c>
      <c r="AJ15" s="1">
        <v>689.46</v>
      </c>
      <c r="AK15" s="1">
        <v>692.77</v>
      </c>
      <c r="AL15" s="1">
        <v>683.72</v>
      </c>
      <c r="AM15" s="1">
        <v>693.72</v>
      </c>
      <c r="AN15" s="1">
        <v>686.62</v>
      </c>
      <c r="AO15" s="1">
        <v>694.64</v>
      </c>
      <c r="AP15" s="1">
        <v>700.94</v>
      </c>
      <c r="AQ15" s="1">
        <v>685.02</v>
      </c>
      <c r="AR15" s="1">
        <v>675.57</v>
      </c>
      <c r="AS15" s="1">
        <v>668.6</v>
      </c>
      <c r="AT15" s="1">
        <v>654.41999999999996</v>
      </c>
      <c r="AU15" s="1">
        <v>658.99</v>
      </c>
      <c r="AV15" s="13">
        <f t="shared" si="1"/>
        <v>6.9832829070016963E-3</v>
      </c>
      <c r="AW15" s="13">
        <f t="shared" si="2"/>
        <v>-3.7998890543341761E-2</v>
      </c>
    </row>
    <row r="16" spans="1:49" s="5" customFormat="1" ht="13.5" customHeight="1" x14ac:dyDescent="0.2">
      <c r="A16" s="10" t="s">
        <v>15</v>
      </c>
      <c r="B16" s="26" t="s">
        <v>80</v>
      </c>
      <c r="C16" s="1">
        <v>4801.3</v>
      </c>
      <c r="D16" s="1">
        <v>5025.72</v>
      </c>
      <c r="E16" s="1">
        <v>4965.7299999999996</v>
      </c>
      <c r="F16" s="1">
        <v>4970.16</v>
      </c>
      <c r="G16" s="1">
        <v>4976.8100000000004</v>
      </c>
      <c r="H16" s="1">
        <v>5114.2700000000004</v>
      </c>
      <c r="I16" s="1">
        <v>5022.03</v>
      </c>
      <c r="J16" s="1">
        <v>5101.38</v>
      </c>
      <c r="K16" s="1">
        <v>5228.08</v>
      </c>
      <c r="L16" s="1">
        <v>5363.14</v>
      </c>
      <c r="M16" s="1">
        <v>5313.98</v>
      </c>
      <c r="N16" s="1">
        <v>5354.04</v>
      </c>
      <c r="O16" s="1">
        <v>5495.07</v>
      </c>
      <c r="P16" s="1">
        <v>5732.58</v>
      </c>
      <c r="Q16" s="1">
        <v>5779.79</v>
      </c>
      <c r="R16" s="1">
        <v>5863.12</v>
      </c>
      <c r="S16" s="1">
        <v>5811.72</v>
      </c>
      <c r="T16" s="1">
        <v>5925.81</v>
      </c>
      <c r="U16" s="1">
        <v>5955.76</v>
      </c>
      <c r="V16" s="1">
        <v>6018.36</v>
      </c>
      <c r="W16" s="1">
        <v>6105.91</v>
      </c>
      <c r="X16" s="1">
        <v>6117.48</v>
      </c>
      <c r="Y16" s="1">
        <v>6092.89</v>
      </c>
      <c r="Z16" s="1">
        <v>6122.08</v>
      </c>
      <c r="AA16" s="1">
        <v>6077.9</v>
      </c>
      <c r="AB16" s="1">
        <v>6083.2</v>
      </c>
      <c r="AC16" s="1">
        <v>6147.69</v>
      </c>
      <c r="AD16" s="1">
        <v>6384.32</v>
      </c>
      <c r="AE16" s="1">
        <v>6610.87</v>
      </c>
      <c r="AF16" s="1">
        <v>6596.62</v>
      </c>
      <c r="AG16" s="1">
        <v>6536.33</v>
      </c>
      <c r="AH16" s="1">
        <v>6514.94</v>
      </c>
      <c r="AI16" s="1">
        <v>6605.02</v>
      </c>
      <c r="AJ16" s="1">
        <v>6614.36</v>
      </c>
      <c r="AK16" s="1">
        <v>6634.16</v>
      </c>
      <c r="AL16" s="1">
        <v>6711.42</v>
      </c>
      <c r="AM16" s="1">
        <v>6762.54</v>
      </c>
      <c r="AN16" s="1">
        <v>6835.13</v>
      </c>
      <c r="AO16" s="1">
        <v>6794.19</v>
      </c>
      <c r="AP16" s="1">
        <v>6658.91</v>
      </c>
      <c r="AQ16" s="1">
        <v>6559.83</v>
      </c>
      <c r="AR16" s="1">
        <v>6614.89</v>
      </c>
      <c r="AS16" s="1">
        <v>6453.39</v>
      </c>
      <c r="AT16" s="1">
        <v>6521.31</v>
      </c>
      <c r="AU16" s="1">
        <v>6499.5</v>
      </c>
      <c r="AV16" s="13">
        <f t="shared" si="1"/>
        <v>-3.344420062840196E-3</v>
      </c>
      <c r="AW16" s="13">
        <f t="shared" si="2"/>
        <v>-9.196884675365051E-3</v>
      </c>
    </row>
    <row r="17" spans="1:49" s="5" customFormat="1" ht="13.5" customHeight="1" x14ac:dyDescent="0.2">
      <c r="A17" s="10" t="s">
        <v>16</v>
      </c>
      <c r="B17" s="26" t="s">
        <v>81</v>
      </c>
      <c r="C17" s="1">
        <v>3630.72</v>
      </c>
      <c r="D17" s="1">
        <v>4463.42</v>
      </c>
      <c r="E17" s="1">
        <v>4614.3</v>
      </c>
      <c r="F17" s="1">
        <v>4448.8599999999997</v>
      </c>
      <c r="G17" s="1">
        <v>4065.67</v>
      </c>
      <c r="H17" s="1">
        <v>4054.28</v>
      </c>
      <c r="I17" s="1">
        <v>3427.2</v>
      </c>
      <c r="J17" s="1">
        <v>3549.15</v>
      </c>
      <c r="K17" s="1">
        <v>5094.8</v>
      </c>
      <c r="L17" s="1">
        <v>4025.47</v>
      </c>
      <c r="M17" s="1">
        <v>4966.68</v>
      </c>
      <c r="N17" s="1">
        <v>4754.58</v>
      </c>
      <c r="O17" s="1">
        <v>4659.68</v>
      </c>
      <c r="P17" s="1">
        <v>3798.33</v>
      </c>
      <c r="Q17" s="1">
        <v>4261.74</v>
      </c>
      <c r="R17" s="1">
        <v>4282.03</v>
      </c>
      <c r="S17" s="1">
        <v>4102.79</v>
      </c>
      <c r="T17" s="1">
        <v>4061.79</v>
      </c>
      <c r="U17" s="1">
        <v>4374.45</v>
      </c>
      <c r="V17" s="1">
        <v>4356.8999999999996</v>
      </c>
      <c r="W17" s="1">
        <v>4238.04</v>
      </c>
      <c r="X17" s="1">
        <v>4419.96</v>
      </c>
      <c r="Y17" s="1">
        <v>4373.26</v>
      </c>
      <c r="Z17" s="1">
        <v>4293.7299999999996</v>
      </c>
      <c r="AA17" s="1">
        <v>3870.43</v>
      </c>
      <c r="AB17" s="1">
        <v>4717.55</v>
      </c>
      <c r="AC17" s="1">
        <v>3901.17</v>
      </c>
      <c r="AD17" s="1">
        <v>3549.81</v>
      </c>
      <c r="AE17" s="1">
        <v>2683.57</v>
      </c>
      <c r="AF17" s="1">
        <v>2212.9899999999998</v>
      </c>
      <c r="AG17" s="1">
        <v>2177.35</v>
      </c>
      <c r="AH17" s="1">
        <v>2452.2800000000002</v>
      </c>
      <c r="AI17" s="1">
        <v>2786.72</v>
      </c>
      <c r="AJ17" s="1">
        <v>2978.73</v>
      </c>
      <c r="AK17" s="1">
        <v>3007.69</v>
      </c>
      <c r="AL17" s="1">
        <v>3388.25</v>
      </c>
      <c r="AM17" s="1">
        <v>3703.83</v>
      </c>
      <c r="AN17" s="1">
        <v>3738.86</v>
      </c>
      <c r="AO17" s="1">
        <v>3743.56</v>
      </c>
      <c r="AP17" s="1">
        <v>3328.49</v>
      </c>
      <c r="AQ17" s="1">
        <v>3125.58</v>
      </c>
      <c r="AR17" s="1">
        <v>3159.35</v>
      </c>
      <c r="AS17" s="1">
        <v>2964.68</v>
      </c>
      <c r="AT17" s="1">
        <v>2945.45</v>
      </c>
      <c r="AU17" s="1">
        <v>2854.22</v>
      </c>
      <c r="AV17" s="13">
        <f t="shared" si="1"/>
        <v>-3.0973195946290048E-2</v>
      </c>
      <c r="AW17" s="13">
        <f t="shared" si="2"/>
        <v>-8.6819086377568369E-2</v>
      </c>
    </row>
    <row r="18" spans="1:49" s="5" customFormat="1" ht="13.5" customHeight="1" x14ac:dyDescent="0.2">
      <c r="A18" s="15" t="s">
        <v>17</v>
      </c>
      <c r="B18" s="27" t="s">
        <v>82</v>
      </c>
      <c r="C18" s="1">
        <v>3259.36</v>
      </c>
      <c r="D18" s="1">
        <v>3167.24</v>
      </c>
      <c r="E18" s="1">
        <v>3260.06</v>
      </c>
      <c r="F18" s="1">
        <v>3276.28</v>
      </c>
      <c r="G18" s="1">
        <v>3272.93</v>
      </c>
      <c r="H18" s="1">
        <v>3239.38</v>
      </c>
      <c r="I18" s="1">
        <v>3169.28</v>
      </c>
      <c r="J18" s="1">
        <v>3155.3</v>
      </c>
      <c r="K18" s="1">
        <v>3168.51</v>
      </c>
      <c r="L18" s="1">
        <v>3229.56</v>
      </c>
      <c r="M18" s="1">
        <v>3200.4</v>
      </c>
      <c r="N18" s="1">
        <v>3192.31</v>
      </c>
      <c r="O18" s="1">
        <v>3165.37</v>
      </c>
      <c r="P18" s="1">
        <v>3203.06</v>
      </c>
      <c r="Q18" s="1">
        <v>3194.06</v>
      </c>
      <c r="R18" s="1">
        <v>3137.91</v>
      </c>
      <c r="S18" s="1">
        <v>3101.36</v>
      </c>
      <c r="T18" s="1">
        <v>3127.24</v>
      </c>
      <c r="U18" s="1">
        <v>3205.3</v>
      </c>
      <c r="V18" s="1">
        <v>3245.37</v>
      </c>
      <c r="W18" s="1">
        <v>3231.14</v>
      </c>
      <c r="X18" s="1">
        <v>3201.42</v>
      </c>
      <c r="Y18" s="1">
        <v>3292.63</v>
      </c>
      <c r="Z18" s="1">
        <v>3366.37</v>
      </c>
      <c r="AA18" s="1">
        <v>3316.83</v>
      </c>
      <c r="AB18" s="1">
        <v>3260.14</v>
      </c>
      <c r="AC18" s="1">
        <v>3108.17</v>
      </c>
      <c r="AD18" s="1">
        <v>3161.93</v>
      </c>
      <c r="AE18" s="1">
        <v>3296.84</v>
      </c>
      <c r="AF18" s="1">
        <v>3375.12</v>
      </c>
      <c r="AG18" s="1">
        <v>3370.31</v>
      </c>
      <c r="AH18" s="1">
        <v>3340.02</v>
      </c>
      <c r="AI18" s="1">
        <v>3358.85</v>
      </c>
      <c r="AJ18" s="1">
        <v>3319.4</v>
      </c>
      <c r="AK18" s="1">
        <v>3321.01</v>
      </c>
      <c r="AL18" s="1">
        <v>3347.13</v>
      </c>
      <c r="AM18" s="1">
        <v>3261.8</v>
      </c>
      <c r="AN18" s="1">
        <v>3204.98</v>
      </c>
      <c r="AO18" s="1">
        <v>3187.58</v>
      </c>
      <c r="AP18" s="1">
        <v>3052.6</v>
      </c>
      <c r="AQ18" s="1">
        <v>3142.25</v>
      </c>
      <c r="AR18" s="1">
        <v>3132.4</v>
      </c>
      <c r="AS18" s="1">
        <v>3104.4</v>
      </c>
      <c r="AT18" s="1">
        <v>3196.65</v>
      </c>
      <c r="AU18" s="1">
        <v>3027.42</v>
      </c>
      <c r="AV18" s="28">
        <f t="shared" si="1"/>
        <v>-5.2939796349303181E-2</v>
      </c>
      <c r="AW18" s="13">
        <f t="shared" si="2"/>
        <v>-3.654387779457393E-2</v>
      </c>
    </row>
    <row r="19" spans="1:49" ht="13.5" customHeight="1" x14ac:dyDescent="0.2">
      <c r="B19" s="29" t="s">
        <v>83</v>
      </c>
      <c r="C19" s="30">
        <f>C2+C8+C9+C10</f>
        <v>93657.290000000008</v>
      </c>
      <c r="D19" s="30">
        <f t="shared" ref="D19:AU19" si="4">D2+D8+D9+D10</f>
        <v>94054.419999999984</v>
      </c>
      <c r="E19" s="30">
        <f t="shared" si="4"/>
        <v>94487.299999999988</v>
      </c>
      <c r="F19" s="30">
        <f t="shared" si="4"/>
        <v>93972.19</v>
      </c>
      <c r="G19" s="30">
        <f t="shared" si="4"/>
        <v>93153.31</v>
      </c>
      <c r="H19" s="30">
        <f t="shared" si="4"/>
        <v>93022.66</v>
      </c>
      <c r="I19" s="30">
        <f t="shared" si="4"/>
        <v>91781.01</v>
      </c>
      <c r="J19" s="30">
        <f t="shared" si="4"/>
        <v>92094.19</v>
      </c>
      <c r="K19" s="30">
        <f t="shared" si="4"/>
        <v>93208.16</v>
      </c>
      <c r="L19" s="30">
        <f t="shared" si="4"/>
        <v>91642.33</v>
      </c>
      <c r="M19" s="30">
        <f t="shared" si="4"/>
        <v>92058.65</v>
      </c>
      <c r="N19" s="30">
        <f t="shared" si="4"/>
        <v>91636.609999999986</v>
      </c>
      <c r="O19" s="30">
        <f t="shared" si="4"/>
        <v>91079.1</v>
      </c>
      <c r="P19" s="30">
        <f t="shared" si="4"/>
        <v>90253.27</v>
      </c>
      <c r="Q19" s="30">
        <f t="shared" si="4"/>
        <v>90616.62</v>
      </c>
      <c r="R19" s="30">
        <f t="shared" si="4"/>
        <v>89989.91</v>
      </c>
      <c r="S19" s="30">
        <f t="shared" si="4"/>
        <v>90030.41</v>
      </c>
      <c r="T19" s="30">
        <f t="shared" si="4"/>
        <v>89606.330000000016</v>
      </c>
      <c r="U19" s="30">
        <f t="shared" si="4"/>
        <v>89983.610000000015</v>
      </c>
      <c r="V19" s="30">
        <f t="shared" si="4"/>
        <v>89682.92</v>
      </c>
      <c r="W19" s="30">
        <f t="shared" si="4"/>
        <v>89348.23</v>
      </c>
      <c r="X19" s="30">
        <f t="shared" si="4"/>
        <v>89468.739999999991</v>
      </c>
      <c r="Y19" s="30">
        <f t="shared" si="4"/>
        <v>89204.86</v>
      </c>
      <c r="Z19" s="30">
        <f t="shared" si="4"/>
        <v>88970.4</v>
      </c>
      <c r="AA19" s="30">
        <f t="shared" si="4"/>
        <v>88183.57</v>
      </c>
      <c r="AB19" s="30">
        <f t="shared" si="4"/>
        <v>89108.59</v>
      </c>
      <c r="AC19" s="30">
        <f t="shared" si="4"/>
        <v>87292.31</v>
      </c>
      <c r="AD19" s="30">
        <f t="shared" si="4"/>
        <v>86310.02</v>
      </c>
      <c r="AE19" s="30">
        <f t="shared" si="4"/>
        <v>85300.540000000008</v>
      </c>
      <c r="AF19" s="30">
        <f t="shared" si="4"/>
        <v>83430.23000000001</v>
      </c>
      <c r="AG19" s="30">
        <f t="shared" si="4"/>
        <v>82650.510000000009</v>
      </c>
      <c r="AH19" s="30">
        <f t="shared" si="4"/>
        <v>82748.489999999991</v>
      </c>
      <c r="AI19" s="30">
        <f t="shared" si="4"/>
        <v>82702.920000000013</v>
      </c>
      <c r="AJ19" s="30">
        <f t="shared" si="4"/>
        <v>82414.740000000005</v>
      </c>
      <c r="AK19" s="30">
        <f t="shared" si="4"/>
        <v>82078.009999999995</v>
      </c>
      <c r="AL19" s="30">
        <f t="shared" si="4"/>
        <v>82003.760000000009</v>
      </c>
      <c r="AM19" s="30">
        <f t="shared" si="4"/>
        <v>82079.48000000001</v>
      </c>
      <c r="AN19" s="30">
        <f t="shared" si="4"/>
        <v>82053.58</v>
      </c>
      <c r="AO19" s="30">
        <f t="shared" si="4"/>
        <v>81658.489999999991</v>
      </c>
      <c r="AP19" s="30">
        <f t="shared" si="4"/>
        <v>80318.570000000007</v>
      </c>
      <c r="AQ19" s="30">
        <f t="shared" si="4"/>
        <v>79778.45</v>
      </c>
      <c r="AR19" s="30">
        <f t="shared" si="4"/>
        <v>79263.290000000008</v>
      </c>
      <c r="AS19" s="30">
        <f t="shared" si="4"/>
        <v>78249.31</v>
      </c>
      <c r="AT19" s="30">
        <f t="shared" si="4"/>
        <v>78133.22</v>
      </c>
      <c r="AU19" s="30">
        <f t="shared" si="4"/>
        <v>77259.8</v>
      </c>
      <c r="AV19" s="20">
        <f t="shared" si="1"/>
        <v>-1.1178599832440007E-2</v>
      </c>
      <c r="AW19" s="20">
        <f t="shared" si="2"/>
        <v>-3.1570555707712979E-2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4" sqref="F14:F16"/>
    </sheetView>
  </sheetViews>
  <sheetFormatPr baseColWidth="10" defaultRowHeight="12.75" x14ac:dyDescent="0.2"/>
  <cols>
    <col min="1" max="1" width="24" customWidth="1"/>
    <col min="2" max="8" width="10.7109375" customWidth="1"/>
  </cols>
  <sheetData>
    <row r="1" spans="1:8" x14ac:dyDescent="0.2">
      <c r="A1" s="37" t="s">
        <v>84</v>
      </c>
      <c r="G1" s="38"/>
      <c r="H1" s="38"/>
    </row>
    <row r="2" spans="1:8" x14ac:dyDescent="0.2">
      <c r="A2" s="38" t="s">
        <v>85</v>
      </c>
      <c r="G2" s="38"/>
      <c r="H2" s="38"/>
    </row>
    <row r="3" spans="1:8" x14ac:dyDescent="0.2">
      <c r="G3" s="38"/>
      <c r="H3" s="38"/>
    </row>
    <row r="4" spans="1:8" s="41" customFormat="1" ht="13.5" customHeight="1" x14ac:dyDescent="0.2">
      <c r="A4" s="39" t="s">
        <v>86</v>
      </c>
      <c r="B4" s="39" t="s">
        <v>59</v>
      </c>
      <c r="C4" s="39" t="s">
        <v>60</v>
      </c>
      <c r="D4" s="39" t="s">
        <v>61</v>
      </c>
      <c r="E4" s="39" t="s">
        <v>62</v>
      </c>
      <c r="F4" s="39" t="s">
        <v>63</v>
      </c>
      <c r="G4" s="40" t="s">
        <v>64</v>
      </c>
      <c r="H4" s="40" t="s">
        <v>65</v>
      </c>
    </row>
    <row r="5" spans="1:8" s="44" customFormat="1" ht="13.5" customHeight="1" x14ac:dyDescent="0.2">
      <c r="A5" s="42" t="s">
        <v>1</v>
      </c>
      <c r="B5" s="43">
        <v>128909.19</v>
      </c>
      <c r="C5" s="43">
        <v>128399.88</v>
      </c>
      <c r="D5" s="43">
        <v>127567.5</v>
      </c>
      <c r="E5" s="43">
        <v>126782.66999999998</v>
      </c>
      <c r="F5" s="43">
        <v>125930.87</v>
      </c>
      <c r="G5" s="70">
        <f>SUM(F5-E5)/E5</f>
        <v>-6.7185838569260962E-3</v>
      </c>
      <c r="H5" s="70">
        <f>SUM(F5-B5)/B5</f>
        <v>-2.3104016090707009E-2</v>
      </c>
    </row>
    <row r="6" spans="1:8" s="46" customFormat="1" ht="13.15" customHeight="1" x14ac:dyDescent="0.2">
      <c r="A6" s="45" t="s">
        <v>7</v>
      </c>
      <c r="B6" s="36">
        <v>46975.049999999996</v>
      </c>
      <c r="C6" s="36">
        <v>46725.33</v>
      </c>
      <c r="D6" s="36">
        <v>46589.35</v>
      </c>
      <c r="E6" s="36">
        <v>46349.799999999996</v>
      </c>
      <c r="F6" s="48">
        <v>45757.41</v>
      </c>
      <c r="G6" s="70">
        <f t="shared" ref="G6:G11" si="0">SUM(F6-E6)/E6</f>
        <v>-1.2780853423315574E-2</v>
      </c>
      <c r="H6" s="70">
        <f t="shared" ref="H6:H11" si="1">SUM(F6-B6)/B6</f>
        <v>-2.5920994229915503E-2</v>
      </c>
    </row>
    <row r="7" spans="1:8" s="46" customFormat="1" x14ac:dyDescent="0.2">
      <c r="A7" s="45" t="s">
        <v>9</v>
      </c>
      <c r="B7" s="36">
        <v>95288.24</v>
      </c>
      <c r="C7" s="36">
        <v>95080.26</v>
      </c>
      <c r="D7" s="36">
        <v>94813.43</v>
      </c>
      <c r="E7" s="36">
        <v>94588.63</v>
      </c>
      <c r="F7" s="48">
        <v>93862.030000000013</v>
      </c>
      <c r="G7" s="70">
        <f t="shared" si="0"/>
        <v>-7.6816843631205061E-3</v>
      </c>
      <c r="H7" s="70">
        <f t="shared" si="1"/>
        <v>-1.4967324404354533E-2</v>
      </c>
    </row>
    <row r="8" spans="1:8" s="5" customFormat="1" ht="13.15" customHeight="1" x14ac:dyDescent="0.2">
      <c r="A8" s="47" t="s">
        <v>87</v>
      </c>
      <c r="B8" s="48">
        <v>200471.87000000002</v>
      </c>
      <c r="C8" s="48">
        <v>200756.1</v>
      </c>
      <c r="D8" s="48">
        <v>197813.19</v>
      </c>
      <c r="E8" s="48">
        <v>196360.78</v>
      </c>
      <c r="F8" s="48">
        <v>195284.05</v>
      </c>
      <c r="G8" s="70">
        <f t="shared" si="0"/>
        <v>-5.4834269857759301E-3</v>
      </c>
      <c r="H8" s="70">
        <f t="shared" si="1"/>
        <v>-2.5878044635389671E-2</v>
      </c>
    </row>
    <row r="9" spans="1:8" s="5" customFormat="1" ht="13.15" customHeight="1" x14ac:dyDescent="0.2">
      <c r="A9" s="49" t="s">
        <v>88</v>
      </c>
      <c r="B9" s="50">
        <f>B8-B10</f>
        <v>181057.45</v>
      </c>
      <c r="C9" s="50">
        <f t="shared" ref="C9:F9" si="2">C8-C10</f>
        <v>181105.76</v>
      </c>
      <c r="D9" s="50">
        <f t="shared" si="2"/>
        <v>179489.98</v>
      </c>
      <c r="E9" s="50">
        <f t="shared" si="2"/>
        <v>179170.21</v>
      </c>
      <c r="F9" s="50">
        <f t="shared" si="2"/>
        <v>178434.06</v>
      </c>
      <c r="G9" s="62">
        <f t="shared" si="0"/>
        <v>-4.1086629300707642E-3</v>
      </c>
      <c r="H9" s="62">
        <f t="shared" si="1"/>
        <v>-1.4489268461474598E-2</v>
      </c>
    </row>
    <row r="10" spans="1:8" s="5" customFormat="1" ht="13.15" customHeight="1" x14ac:dyDescent="0.2">
      <c r="A10" s="51" t="s">
        <v>89</v>
      </c>
      <c r="B10" s="52">
        <v>19414.419999999998</v>
      </c>
      <c r="C10" s="52">
        <v>19650.34</v>
      </c>
      <c r="D10" s="52">
        <v>18323.21</v>
      </c>
      <c r="E10" s="52">
        <v>17190.57</v>
      </c>
      <c r="F10" s="52">
        <v>16849.990000000002</v>
      </c>
      <c r="G10" s="69">
        <f t="shared" si="0"/>
        <v>-1.981202484850695E-2</v>
      </c>
      <c r="H10" s="69">
        <f t="shared" si="1"/>
        <v>-0.13208893183520273</v>
      </c>
    </row>
    <row r="11" spans="1:8" ht="13.15" customHeight="1" x14ac:dyDescent="0.2">
      <c r="A11" s="53" t="s">
        <v>90</v>
      </c>
      <c r="B11" s="54">
        <f>B5+B6+B7+B8</f>
        <v>471644.35</v>
      </c>
      <c r="C11" s="54">
        <f t="shared" ref="C11:F11" si="3">C5+C6+C7+C8</f>
        <v>470961.57000000007</v>
      </c>
      <c r="D11" s="54">
        <f t="shared" si="3"/>
        <v>466783.47000000003</v>
      </c>
      <c r="E11" s="54">
        <f t="shared" si="3"/>
        <v>464081.88</v>
      </c>
      <c r="F11" s="54">
        <f t="shared" si="3"/>
        <v>460834.36</v>
      </c>
      <c r="G11" s="71">
        <f t="shared" si="0"/>
        <v>-6.9977306590811488E-3</v>
      </c>
      <c r="H11" s="71">
        <f t="shared" si="1"/>
        <v>-2.2919791151955898E-2</v>
      </c>
    </row>
    <row r="12" spans="1:8" x14ac:dyDescent="0.2">
      <c r="A12" s="38" t="s">
        <v>91</v>
      </c>
      <c r="G12" s="38"/>
      <c r="H12" s="38"/>
    </row>
    <row r="14" spans="1:8" x14ac:dyDescent="0.2">
      <c r="F14" s="32"/>
      <c r="G14" s="32"/>
    </row>
    <row r="15" spans="1:8" x14ac:dyDescent="0.2">
      <c r="F15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2"/>
    </sheetView>
  </sheetViews>
  <sheetFormatPr baseColWidth="10" defaultRowHeight="12.75" x14ac:dyDescent="0.2"/>
  <cols>
    <col min="1" max="1" width="37.140625" customWidth="1"/>
    <col min="2" max="8" width="10.7109375" customWidth="1"/>
  </cols>
  <sheetData>
    <row r="1" spans="1:8" x14ac:dyDescent="0.2">
      <c r="A1" s="37" t="s">
        <v>92</v>
      </c>
      <c r="G1" s="38"/>
      <c r="H1" s="38"/>
    </row>
    <row r="2" spans="1:8" x14ac:dyDescent="0.2">
      <c r="A2" s="38" t="s">
        <v>85</v>
      </c>
      <c r="G2" s="38"/>
      <c r="H2" s="38"/>
    </row>
    <row r="3" spans="1:8" x14ac:dyDescent="0.2">
      <c r="G3" s="38"/>
      <c r="H3" s="38"/>
    </row>
    <row r="4" spans="1:8" x14ac:dyDescent="0.2">
      <c r="A4" s="39" t="s">
        <v>86</v>
      </c>
      <c r="B4" s="39" t="s">
        <v>59</v>
      </c>
      <c r="C4" s="39" t="s">
        <v>60</v>
      </c>
      <c r="D4" s="39" t="s">
        <v>61</v>
      </c>
      <c r="E4" s="39" t="s">
        <v>62</v>
      </c>
      <c r="F4" s="39" t="s">
        <v>63</v>
      </c>
      <c r="G4" s="40" t="s">
        <v>64</v>
      </c>
      <c r="H4" s="40" t="s">
        <v>65</v>
      </c>
    </row>
    <row r="5" spans="1:8" x14ac:dyDescent="0.2">
      <c r="A5" s="42" t="s">
        <v>1</v>
      </c>
      <c r="B5" s="55">
        <v>30961.33</v>
      </c>
      <c r="C5" s="55">
        <v>30826.89</v>
      </c>
      <c r="D5" s="55">
        <v>30591.599999999999</v>
      </c>
      <c r="E5" s="55">
        <v>30551.489999999998</v>
      </c>
      <c r="F5" s="55">
        <v>30381.700000000004</v>
      </c>
      <c r="G5" s="20">
        <f>(F5-E5)/E5</f>
        <v>-5.5575030874105849E-3</v>
      </c>
      <c r="H5" s="20">
        <f>(F5-B5)/B5</f>
        <v>-1.8721094991720231E-2</v>
      </c>
    </row>
    <row r="6" spans="1:8" x14ac:dyDescent="0.2">
      <c r="A6" s="45" t="s">
        <v>7</v>
      </c>
      <c r="B6" s="56">
        <v>13927.98</v>
      </c>
      <c r="C6" s="56">
        <v>13777.3</v>
      </c>
      <c r="D6" s="56">
        <v>13687.87</v>
      </c>
      <c r="E6" s="56">
        <v>13692.39</v>
      </c>
      <c r="F6" s="56">
        <v>13448.21</v>
      </c>
      <c r="G6" s="20">
        <f t="shared" ref="G6:G11" si="0">(F6-E6)/E6</f>
        <v>-1.7833263586561607E-2</v>
      </c>
      <c r="H6" s="20">
        <f t="shared" ref="H6:H11" si="1">(F6-B6)/B6</f>
        <v>-3.4446488291913144E-2</v>
      </c>
    </row>
    <row r="7" spans="1:8" x14ac:dyDescent="0.2">
      <c r="A7" s="45" t="s">
        <v>9</v>
      </c>
      <c r="B7" s="56">
        <v>28716.77</v>
      </c>
      <c r="C7" s="56">
        <v>28673.35</v>
      </c>
      <c r="D7" s="56">
        <v>28500.5</v>
      </c>
      <c r="E7" s="56">
        <v>28378.04</v>
      </c>
      <c r="F7" s="57">
        <v>28306.15</v>
      </c>
      <c r="G7" s="20">
        <f t="shared" si="0"/>
        <v>-2.5332968732160294E-3</v>
      </c>
      <c r="H7" s="20">
        <f t="shared" si="1"/>
        <v>-1.4298961895784204E-2</v>
      </c>
    </row>
    <row r="8" spans="1:8" x14ac:dyDescent="0.2">
      <c r="A8" s="47" t="s">
        <v>87</v>
      </c>
      <c r="B8" s="58">
        <v>70136.58</v>
      </c>
      <c r="C8" s="58">
        <v>69912.099999999991</v>
      </c>
      <c r="D8" s="58">
        <v>69398.080000000002</v>
      </c>
      <c r="E8" s="58">
        <v>68826.25</v>
      </c>
      <c r="F8" s="58">
        <v>68915.760000000009</v>
      </c>
      <c r="G8" s="9">
        <f t="shared" si="0"/>
        <v>1.3005212400793202E-3</v>
      </c>
      <c r="H8" s="9">
        <f t="shared" si="1"/>
        <v>-1.7406323490537924E-2</v>
      </c>
    </row>
    <row r="9" spans="1:8" ht="15.6" customHeight="1" x14ac:dyDescent="0.2">
      <c r="A9" s="49" t="s">
        <v>88</v>
      </c>
      <c r="B9" s="50">
        <f>B8-B10</f>
        <v>65420.53</v>
      </c>
      <c r="C9" s="50">
        <f t="shared" ref="C9:F9" si="2">C8-C10</f>
        <v>65053.259999999995</v>
      </c>
      <c r="D9" s="50">
        <f t="shared" si="2"/>
        <v>64925.66</v>
      </c>
      <c r="E9" s="50">
        <f t="shared" si="2"/>
        <v>64697.8</v>
      </c>
      <c r="F9" s="50">
        <f t="shared" si="2"/>
        <v>64781.670000000013</v>
      </c>
      <c r="G9" s="64">
        <f t="shared" si="0"/>
        <v>1.2963346512556825E-3</v>
      </c>
      <c r="H9" s="64">
        <f t="shared" si="1"/>
        <v>-9.7654360183261433E-3</v>
      </c>
    </row>
    <row r="10" spans="1:8" x14ac:dyDescent="0.2">
      <c r="A10" s="51" t="s">
        <v>89</v>
      </c>
      <c r="B10" s="65">
        <v>4716.05</v>
      </c>
      <c r="C10" s="65">
        <v>4858.84</v>
      </c>
      <c r="D10" s="65">
        <v>4472.42</v>
      </c>
      <c r="E10" s="65">
        <v>4128.45</v>
      </c>
      <c r="F10" s="65">
        <v>4134.09</v>
      </c>
      <c r="G10" s="63">
        <f t="shared" si="0"/>
        <v>1.366130145696406E-3</v>
      </c>
      <c r="H10" s="63">
        <f t="shared" si="1"/>
        <v>-0.12339987913614148</v>
      </c>
    </row>
    <row r="11" spans="1:8" x14ac:dyDescent="0.2">
      <c r="A11" s="53" t="s">
        <v>90</v>
      </c>
      <c r="B11" s="54">
        <f>B5+B6+B7+B8</f>
        <v>143742.66</v>
      </c>
      <c r="C11" s="54">
        <f t="shared" ref="C11:F11" si="3">C5+C6+C7+C8</f>
        <v>143189.64000000001</v>
      </c>
      <c r="D11" s="54">
        <f t="shared" si="3"/>
        <v>142178.04999999999</v>
      </c>
      <c r="E11" s="54">
        <f t="shared" si="3"/>
        <v>141448.16999999998</v>
      </c>
      <c r="F11" s="54">
        <f t="shared" si="3"/>
        <v>141051.82</v>
      </c>
      <c r="G11" s="20">
        <f t="shared" si="0"/>
        <v>-2.8020864462225052E-3</v>
      </c>
      <c r="H11" s="20">
        <f t="shared" si="1"/>
        <v>-1.8719842807973612E-2</v>
      </c>
    </row>
    <row r="12" spans="1:8" x14ac:dyDescent="0.2">
      <c r="A12" s="38" t="s">
        <v>91</v>
      </c>
      <c r="G12" s="38"/>
      <c r="H12" s="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2"/>
    </sheetView>
  </sheetViews>
  <sheetFormatPr baseColWidth="10" defaultRowHeight="12.75" x14ac:dyDescent="0.2"/>
  <cols>
    <col min="1" max="1" width="33.7109375" customWidth="1"/>
    <col min="2" max="8" width="10.7109375" customWidth="1"/>
  </cols>
  <sheetData>
    <row r="1" spans="1:8" x14ac:dyDescent="0.2">
      <c r="A1" s="37" t="s">
        <v>93</v>
      </c>
      <c r="G1" s="38"/>
      <c r="H1" s="38"/>
    </row>
    <row r="2" spans="1:8" x14ac:dyDescent="0.2">
      <c r="A2" s="38" t="s">
        <v>85</v>
      </c>
      <c r="G2" s="38"/>
      <c r="H2" s="38"/>
    </row>
    <row r="3" spans="1:8" x14ac:dyDescent="0.2">
      <c r="G3" s="38"/>
      <c r="H3" s="38"/>
    </row>
    <row r="4" spans="1:8" x14ac:dyDescent="0.2">
      <c r="A4" s="39" t="s">
        <v>86</v>
      </c>
      <c r="B4" s="39" t="s">
        <v>59</v>
      </c>
      <c r="C4" s="39" t="s">
        <v>60</v>
      </c>
      <c r="D4" s="39" t="s">
        <v>61</v>
      </c>
      <c r="E4" s="39" t="s">
        <v>62</v>
      </c>
      <c r="F4" s="39" t="s">
        <v>63</v>
      </c>
      <c r="G4" s="40" t="s">
        <v>64</v>
      </c>
      <c r="H4" s="40" t="s">
        <v>65</v>
      </c>
    </row>
    <row r="5" spans="1:8" x14ac:dyDescent="0.2">
      <c r="A5" s="42" t="s">
        <v>1</v>
      </c>
      <c r="B5" s="55">
        <v>10430.89</v>
      </c>
      <c r="C5" s="55">
        <v>10384.369999999999</v>
      </c>
      <c r="D5" s="55">
        <v>10344.400000000001</v>
      </c>
      <c r="E5" s="55">
        <v>10289.98</v>
      </c>
      <c r="F5" s="55">
        <v>10187.15</v>
      </c>
      <c r="G5" s="20">
        <f>(F5-E5)/E5</f>
        <v>-9.993216702073272E-3</v>
      </c>
      <c r="H5" s="20">
        <f>(F5-B5)/B5</f>
        <v>-2.3367133581122971E-2</v>
      </c>
    </row>
    <row r="6" spans="1:8" x14ac:dyDescent="0.2">
      <c r="A6" s="45" t="s">
        <v>7</v>
      </c>
      <c r="B6" s="56">
        <v>3595.66</v>
      </c>
      <c r="C6" s="56">
        <v>3545.3</v>
      </c>
      <c r="D6" s="56">
        <v>3541.69</v>
      </c>
      <c r="E6" s="56">
        <v>3513.18</v>
      </c>
      <c r="F6" s="56">
        <v>3496.25</v>
      </c>
      <c r="G6" s="20">
        <f t="shared" ref="G6:G11" si="0">(F6-E6)/E6</f>
        <v>-4.8189958954564915E-3</v>
      </c>
      <c r="H6" s="20">
        <f t="shared" ref="H6:H11" si="1">(F6-B6)/B6</f>
        <v>-2.7647219147527814E-2</v>
      </c>
    </row>
    <row r="7" spans="1:8" x14ac:dyDescent="0.2">
      <c r="A7" s="45" t="s">
        <v>9</v>
      </c>
      <c r="B7" s="56">
        <v>6167.67</v>
      </c>
      <c r="C7" s="56">
        <v>6146.85</v>
      </c>
      <c r="D7" s="56">
        <v>6103.07</v>
      </c>
      <c r="E7" s="56">
        <v>6078.69</v>
      </c>
      <c r="F7" s="57">
        <v>6065.89</v>
      </c>
      <c r="G7" s="20">
        <f t="shared" si="0"/>
        <v>-2.1057168567568461E-3</v>
      </c>
      <c r="H7" s="20">
        <f t="shared" si="1"/>
        <v>-1.650217991559207E-2</v>
      </c>
    </row>
    <row r="8" spans="1:8" x14ac:dyDescent="0.2">
      <c r="A8" s="47" t="s">
        <v>87</v>
      </c>
      <c r="B8" s="58">
        <v>10604.77</v>
      </c>
      <c r="C8" s="58">
        <v>10549.64</v>
      </c>
      <c r="D8" s="58">
        <v>10422.89</v>
      </c>
      <c r="E8" s="58">
        <v>10383.859999999999</v>
      </c>
      <c r="F8" s="58">
        <v>10356.36</v>
      </c>
      <c r="G8" s="9">
        <f t="shared" si="0"/>
        <v>-2.6483407904188024E-3</v>
      </c>
      <c r="H8" s="9">
        <f t="shared" si="1"/>
        <v>-2.3424364696264025E-2</v>
      </c>
    </row>
    <row r="9" spans="1:8" ht="13.9" customHeight="1" x14ac:dyDescent="0.2">
      <c r="A9" s="49" t="s">
        <v>88</v>
      </c>
      <c r="B9" s="50">
        <f>B8-B10</f>
        <v>9496.0400000000009</v>
      </c>
      <c r="C9" s="50">
        <f t="shared" ref="C9:F9" si="2">C8-C10</f>
        <v>9474.67</v>
      </c>
      <c r="D9" s="50">
        <f t="shared" si="2"/>
        <v>9367.7999999999993</v>
      </c>
      <c r="E9" s="50">
        <f t="shared" si="2"/>
        <v>9342.3799999999992</v>
      </c>
      <c r="F9" s="50">
        <f t="shared" si="2"/>
        <v>9309.01</v>
      </c>
      <c r="G9" s="64">
        <f t="shared" si="0"/>
        <v>-3.5718949561031541E-3</v>
      </c>
      <c r="H9" s="64">
        <f t="shared" si="1"/>
        <v>-1.9695578367403741E-2</v>
      </c>
    </row>
    <row r="10" spans="1:8" x14ac:dyDescent="0.2">
      <c r="A10" s="51" t="s">
        <v>89</v>
      </c>
      <c r="B10" s="65">
        <v>1108.73</v>
      </c>
      <c r="C10" s="65">
        <v>1074.97</v>
      </c>
      <c r="D10" s="65">
        <v>1055.0899999999999</v>
      </c>
      <c r="E10" s="65">
        <v>1041.48</v>
      </c>
      <c r="F10" s="65">
        <v>1047.3499999999999</v>
      </c>
      <c r="G10" s="63">
        <f t="shared" si="0"/>
        <v>5.6362100088334782E-3</v>
      </c>
      <c r="H10" s="63">
        <f t="shared" si="1"/>
        <v>-5.5360637846906015E-2</v>
      </c>
    </row>
    <row r="11" spans="1:8" x14ac:dyDescent="0.2">
      <c r="A11" s="53" t="s">
        <v>90</v>
      </c>
      <c r="B11" s="54">
        <f>B5+B6+B7+B8</f>
        <v>30798.99</v>
      </c>
      <c r="C11" s="54">
        <f t="shared" ref="C11:F11" si="3">C5+C6+C7+C8</f>
        <v>30626.159999999996</v>
      </c>
      <c r="D11" s="54">
        <f t="shared" si="3"/>
        <v>30412.050000000003</v>
      </c>
      <c r="E11" s="54">
        <f t="shared" si="3"/>
        <v>30265.71</v>
      </c>
      <c r="F11" s="54">
        <f t="shared" si="3"/>
        <v>30105.65</v>
      </c>
      <c r="G11" s="20">
        <f t="shared" si="0"/>
        <v>-5.2884931495080631E-3</v>
      </c>
      <c r="H11" s="20">
        <f t="shared" si="1"/>
        <v>-2.2511777171913758E-2</v>
      </c>
    </row>
    <row r="12" spans="1:8" x14ac:dyDescent="0.2">
      <c r="A12" s="38" t="s">
        <v>91</v>
      </c>
      <c r="G12" s="38"/>
      <c r="H12" s="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H12"/>
    </sheetView>
  </sheetViews>
  <sheetFormatPr baseColWidth="10" defaultRowHeight="12.75" x14ac:dyDescent="0.2"/>
  <cols>
    <col min="1" max="1" width="36" customWidth="1"/>
    <col min="2" max="8" width="10.7109375" customWidth="1"/>
  </cols>
  <sheetData>
    <row r="1" spans="1:8" x14ac:dyDescent="0.2">
      <c r="A1" s="37" t="s">
        <v>94</v>
      </c>
      <c r="G1" s="38"/>
      <c r="H1" s="38"/>
    </row>
    <row r="2" spans="1:8" x14ac:dyDescent="0.2">
      <c r="A2" s="38" t="s">
        <v>85</v>
      </c>
      <c r="G2" s="38"/>
      <c r="H2" s="38"/>
    </row>
    <row r="3" spans="1:8" x14ac:dyDescent="0.2">
      <c r="G3" s="38"/>
      <c r="H3" s="38"/>
    </row>
    <row r="4" spans="1:8" x14ac:dyDescent="0.2">
      <c r="A4" s="39" t="s">
        <v>86</v>
      </c>
      <c r="B4" s="39" t="s">
        <v>59</v>
      </c>
      <c r="C4" s="39" t="s">
        <v>60</v>
      </c>
      <c r="D4" s="39" t="s">
        <v>61</v>
      </c>
      <c r="E4" s="39" t="s">
        <v>62</v>
      </c>
      <c r="F4" s="39" t="s">
        <v>63</v>
      </c>
      <c r="G4" s="40" t="s">
        <v>64</v>
      </c>
      <c r="H4" s="40" t="s">
        <v>65</v>
      </c>
    </row>
    <row r="5" spans="1:8" x14ac:dyDescent="0.2">
      <c r="A5" s="42" t="s">
        <v>1</v>
      </c>
      <c r="B5" s="55">
        <v>58127.619999999995</v>
      </c>
      <c r="C5" s="55">
        <v>58228.160000000003</v>
      </c>
      <c r="D5" s="55">
        <v>58048.729999999996</v>
      </c>
      <c r="E5" s="55">
        <v>57651.61</v>
      </c>
      <c r="F5" s="55">
        <v>57418.05</v>
      </c>
      <c r="G5" s="20">
        <f>(F5-E5)/E5</f>
        <v>-4.0512311798403837E-3</v>
      </c>
      <c r="H5" s="20">
        <f>(F5-B5)/B5</f>
        <v>-1.2207105675408567E-2</v>
      </c>
    </row>
    <row r="6" spans="1:8" x14ac:dyDescent="0.2">
      <c r="A6" s="45" t="s">
        <v>7</v>
      </c>
      <c r="B6" s="56">
        <v>21170.42</v>
      </c>
      <c r="C6" s="56">
        <v>21148.81</v>
      </c>
      <c r="D6" s="56">
        <v>21136.44</v>
      </c>
      <c r="E6" s="56">
        <v>20926.05</v>
      </c>
      <c r="F6" s="56">
        <v>20676.47</v>
      </c>
      <c r="G6" s="20">
        <f t="shared" ref="G6:G11" si="0">(F6-E6)/E6</f>
        <v>-1.1926761142212607E-2</v>
      </c>
      <c r="H6" s="20">
        <f t="shared" ref="H6:H11" si="1">(F6-B6)/B6</f>
        <v>-2.3332083161316457E-2</v>
      </c>
    </row>
    <row r="7" spans="1:8" x14ac:dyDescent="0.2">
      <c r="A7" s="45" t="s">
        <v>9</v>
      </c>
      <c r="B7" s="56">
        <v>45216.19</v>
      </c>
      <c r="C7" s="56">
        <v>45114.19</v>
      </c>
      <c r="D7" s="56">
        <v>45075.86</v>
      </c>
      <c r="E7" s="56">
        <v>44978.58</v>
      </c>
      <c r="F7" s="57">
        <v>44372.91</v>
      </c>
      <c r="G7" s="20">
        <f t="shared" si="0"/>
        <v>-1.3465743027014154E-2</v>
      </c>
      <c r="H7" s="20">
        <f t="shared" si="1"/>
        <v>-1.8649957017608045E-2</v>
      </c>
    </row>
    <row r="8" spans="1:8" x14ac:dyDescent="0.2">
      <c r="A8" s="47" t="s">
        <v>87</v>
      </c>
      <c r="B8" s="58">
        <v>92810.01999999999</v>
      </c>
      <c r="C8" s="58">
        <v>93391.32</v>
      </c>
      <c r="D8" s="58">
        <v>91683.03</v>
      </c>
      <c r="E8" s="58">
        <v>90678.54</v>
      </c>
      <c r="F8" s="58">
        <v>89949.66</v>
      </c>
      <c r="G8" s="9">
        <f t="shared" si="0"/>
        <v>-8.0380650151622435E-3</v>
      </c>
      <c r="H8" s="9">
        <f t="shared" si="1"/>
        <v>-3.0819517116793923E-2</v>
      </c>
    </row>
    <row r="9" spans="1:8" ht="14.45" customHeight="1" x14ac:dyDescent="0.2">
      <c r="A9" s="49" t="s">
        <v>88</v>
      </c>
      <c r="B9" s="50">
        <f>B8-B10</f>
        <v>82345.959999999992</v>
      </c>
      <c r="C9" s="50">
        <f t="shared" ref="C9:F9" si="2">C8-C10</f>
        <v>82834.140000000014</v>
      </c>
      <c r="D9" s="50">
        <f t="shared" si="2"/>
        <v>81852.009999999995</v>
      </c>
      <c r="E9" s="50">
        <f t="shared" si="2"/>
        <v>81603.349999999991</v>
      </c>
      <c r="F9" s="50">
        <f t="shared" si="2"/>
        <v>81135.33</v>
      </c>
      <c r="G9" s="64">
        <f t="shared" si="0"/>
        <v>-5.7353037589754534E-3</v>
      </c>
      <c r="H9" s="64">
        <f t="shared" si="1"/>
        <v>-1.4701753431497917E-2</v>
      </c>
    </row>
    <row r="10" spans="1:8" x14ac:dyDescent="0.2">
      <c r="A10" s="51" t="s">
        <v>89</v>
      </c>
      <c r="B10" s="59">
        <v>10464.06</v>
      </c>
      <c r="C10" s="60">
        <v>10557.18</v>
      </c>
      <c r="D10" s="60">
        <v>9831.02</v>
      </c>
      <c r="E10" s="60">
        <v>9075.19</v>
      </c>
      <c r="F10" s="61">
        <v>8814.33</v>
      </c>
      <c r="G10" s="63">
        <f t="shared" si="0"/>
        <v>-2.8744301772194364E-2</v>
      </c>
      <c r="H10" s="63">
        <f t="shared" si="1"/>
        <v>-0.15765677949094326</v>
      </c>
    </row>
    <row r="11" spans="1:8" x14ac:dyDescent="0.2">
      <c r="A11" s="53" t="s">
        <v>90</v>
      </c>
      <c r="B11" s="54">
        <f>B5+B6+B7+B8</f>
        <v>217324.25</v>
      </c>
      <c r="C11" s="54">
        <f t="shared" ref="C11:F11" si="3">C5+C6+C7+C8</f>
        <v>217882.48</v>
      </c>
      <c r="D11" s="54">
        <f t="shared" si="3"/>
        <v>215944.06</v>
      </c>
      <c r="E11" s="54">
        <f t="shared" si="3"/>
        <v>214234.78</v>
      </c>
      <c r="F11" s="54">
        <f t="shared" si="3"/>
        <v>212417.09000000003</v>
      </c>
      <c r="G11" s="20">
        <f t="shared" si="0"/>
        <v>-8.4845700590724504E-3</v>
      </c>
      <c r="H11" s="20">
        <f t="shared" si="1"/>
        <v>-2.257990077039251E-2</v>
      </c>
    </row>
    <row r="12" spans="1:8" x14ac:dyDescent="0.2">
      <c r="A12" s="38" t="s">
        <v>91</v>
      </c>
      <c r="G12" s="38"/>
      <c r="H12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Série_Lorraine</vt:lpstr>
      <vt:lpstr>Série_54</vt:lpstr>
      <vt:lpstr>Série_55</vt:lpstr>
      <vt:lpstr>Série_57</vt:lpstr>
      <vt:lpstr>Série_88</vt:lpstr>
      <vt:lpstr>Tableau_Lorraine</vt:lpstr>
      <vt:lpstr>Tableau_54</vt:lpstr>
      <vt:lpstr>Tableau_55</vt:lpstr>
      <vt:lpstr>Tableau_57</vt:lpstr>
      <vt:lpstr>Tableau_88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THIRION Bernard (DR-LORRAI)</dc:creator>
  <cp:lastModifiedBy>LASSERRE Nathalie (DR-LORRAI)</cp:lastModifiedBy>
  <dcterms:created xsi:type="dcterms:W3CDTF">2013-03-27T14:16:12Z</dcterms:created>
  <dcterms:modified xsi:type="dcterms:W3CDTF">2013-04-26T10:48:56Z</dcterms:modified>
</cp:coreProperties>
</file>